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cbrunel\Desktop\"/>
    </mc:Choice>
  </mc:AlternateContent>
  <xr:revisionPtr revIDLastSave="0" documentId="13_ncr:1_{F725A699-947C-4F59-93B5-CE37627474AF}" xr6:coauthVersionLast="47" xr6:coauthVersionMax="47" xr10:uidLastSave="{00000000-0000-0000-0000-000000000000}"/>
  <bookViews>
    <workbookView xWindow="-120" yWindow="-120" windowWidth="20730" windowHeight="11160" tabRatio="551" xr2:uid="{00000000-000D-0000-FFFF-FFFF00000000}"/>
  </bookViews>
  <sheets>
    <sheet name="Comparativo 2020 y 2021" sheetId="15" r:id="rId1"/>
  </sheets>
  <definedNames>
    <definedName name="_xlnm.Print_Area" localSheetId="0">'Comparativo 2020 y 2021'!$A$1:$S$75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0" i="15" l="1"/>
  <c r="R31" i="15"/>
  <c r="R21" i="15"/>
  <c r="P40" i="15"/>
  <c r="P31" i="15"/>
  <c r="P21" i="15"/>
  <c r="N40" i="15"/>
  <c r="N31" i="15"/>
  <c r="N21" i="15"/>
  <c r="L40" i="15"/>
  <c r="L31" i="15"/>
  <c r="L21" i="15"/>
  <c r="J40" i="15"/>
  <c r="J31" i="15"/>
  <c r="J21" i="15"/>
  <c r="H40" i="15"/>
  <c r="H31" i="15"/>
  <c r="H21" i="15"/>
  <c r="F40" i="15"/>
  <c r="F31" i="15"/>
  <c r="F21" i="15"/>
  <c r="C40" i="15"/>
  <c r="C31" i="15"/>
  <c r="C21" i="15"/>
  <c r="H49" i="15" l="1"/>
  <c r="F49" i="15"/>
  <c r="C49" i="15"/>
  <c r="R49" i="15"/>
  <c r="N49" i="15"/>
  <c r="P49" i="15"/>
  <c r="L49" i="15"/>
  <c r="J49" i="15"/>
  <c r="E40" i="15" l="1"/>
  <c r="G40" i="15"/>
  <c r="I40" i="15"/>
  <c r="K40" i="15"/>
  <c r="M40" i="15"/>
  <c r="O40" i="15"/>
  <c r="Q40" i="15"/>
  <c r="S40" i="15"/>
  <c r="E31" i="15"/>
  <c r="G31" i="15"/>
  <c r="I31" i="15"/>
  <c r="K31" i="15"/>
  <c r="M31" i="15"/>
  <c r="O31" i="15"/>
  <c r="Q31" i="15"/>
  <c r="S31" i="15"/>
  <c r="E21" i="15"/>
  <c r="E49" i="15" s="1"/>
  <c r="G21" i="15"/>
  <c r="I21" i="15"/>
  <c r="K21" i="15"/>
  <c r="M21" i="15"/>
  <c r="O21" i="15"/>
  <c r="Q21" i="15"/>
  <c r="S21" i="15"/>
  <c r="Q49" i="15" l="1"/>
  <c r="O49" i="15"/>
  <c r="S49" i="15"/>
  <c r="M49" i="15"/>
  <c r="I49" i="15"/>
  <c r="K49" i="15"/>
  <c r="L50" i="15" s="1"/>
  <c r="G49" i="15"/>
  <c r="F50" i="15" s="1"/>
  <c r="D40" i="15"/>
  <c r="D31" i="15"/>
  <c r="D21" i="15"/>
  <c r="N50" i="15" l="1"/>
  <c r="D49" i="15"/>
  <c r="H50" i="15" s="1"/>
  <c r="M51" i="15"/>
  <c r="G51" i="15"/>
  <c r="K70" i="15" l="1"/>
  <c r="S51" i="15"/>
  <c r="E51" i="15"/>
  <c r="D69" i="15"/>
  <c r="I51" i="15"/>
  <c r="O51" i="15"/>
</calcChain>
</file>

<file path=xl/sharedStrings.xml><?xml version="1.0" encoding="utf-8"?>
<sst xmlns="http://schemas.openxmlformats.org/spreadsheetml/2006/main" count="146" uniqueCount="119">
  <si>
    <t>CONCEPTO</t>
  </si>
  <si>
    <t xml:space="preserve">PRESUPUESTO </t>
  </si>
  <si>
    <t>CONTRATACIONES FORMALIZADAS (CONTRATOS FIRMADOS)</t>
  </si>
  <si>
    <t xml:space="preserve">ANUAL </t>
  </si>
  <si>
    <t>(INCLUYENDO</t>
  </si>
  <si>
    <t xml:space="preserve">CONFORME AL </t>
  </si>
  <si>
    <t xml:space="preserve">ADJUDICACION </t>
  </si>
  <si>
    <t>PATENTE</t>
  </si>
  <si>
    <t xml:space="preserve">COSTOS </t>
  </si>
  <si>
    <t xml:space="preserve">MARCA </t>
  </si>
  <si>
    <t xml:space="preserve">LICITACION </t>
  </si>
  <si>
    <t>CLAVE</t>
  </si>
  <si>
    <t xml:space="preserve">DESCRIPCION </t>
  </si>
  <si>
    <t>MODIFICACIONES</t>
  </si>
  <si>
    <t>ADICIONALES</t>
  </si>
  <si>
    <t>DETERMINADA</t>
  </si>
  <si>
    <t>PUBLICA</t>
  </si>
  <si>
    <t>EN SU CASO)</t>
  </si>
  <si>
    <t>(A)</t>
  </si>
  <si>
    <t>(C)</t>
  </si>
  <si>
    <t>(E)</t>
  </si>
  <si>
    <t>(F)</t>
  </si>
  <si>
    <t>(G)</t>
  </si>
  <si>
    <t>CAPITULO 2000 - MATERIALES Y SUMINISTROS</t>
  </si>
  <si>
    <t>MATERIALES Y ARTICULOS DE CONSTRUCCION</t>
  </si>
  <si>
    <t>COMBUSTIBLES, LUBRICANTES Y ADITIVOS</t>
  </si>
  <si>
    <t>MERCANCIAS DIVERSAS</t>
  </si>
  <si>
    <t>SERVICIOS BASICOS</t>
  </si>
  <si>
    <t>SERVICIOS DE ARRENDAMIENTO</t>
  </si>
  <si>
    <t>MOBILIARIO Y EQUIPO DE ADMINISTRACION</t>
  </si>
  <si>
    <t>VEHICULOS Y EQUIPO DE TRANSPORTE</t>
  </si>
  <si>
    <t>EQUIPO E INSTRUMENTAL MEDICO Y DE LABORATORIO</t>
  </si>
  <si>
    <t>HERRAMIENTAS Y REFACCIONES</t>
  </si>
  <si>
    <t>ANIMALES DE TRABAJO Y REPRODUCCION</t>
  </si>
  <si>
    <t>MAQUINARIA Y EQUIPO DE DEFENSA Y SEGURIDAD PUBLICA</t>
  </si>
  <si>
    <t>TOTAL</t>
  </si>
  <si>
    <t>NOTA: PODRAN CONSIDERARSE O EXCLUIRSE OTRAS PARTIDAS,</t>
  </si>
  <si>
    <t xml:space="preserve">            DE EXISTIR PARTICULARIDADES QUE ASI LO  JUSTIFIQUEN.</t>
  </si>
  <si>
    <t>EL PORCENTAJE RESTANTE ESTARA INTEGRADO POR:</t>
  </si>
  <si>
    <t>ART. 1 LAASSP</t>
  </si>
  <si>
    <t xml:space="preserve">        ARTICULO 42 - LAASSP</t>
  </si>
  <si>
    <t xml:space="preserve">INVITACION CUANDO </t>
  </si>
  <si>
    <t>MENOS A TRES</t>
  </si>
  <si>
    <t xml:space="preserve">     ARTICULO 41 - LAASSP</t>
  </si>
  <si>
    <t xml:space="preserve"> - LOS INCREMENTOS EN LAS CANTIDADES CONFORME AL ARTICULO 52 DE LA LAASSP, SE INCLUIRAN EN LA COLUMNA QUE CORRESPONDA AL CONTRATO ORIGINAL QUE SE HAYA MODIFICADO</t>
  </si>
  <si>
    <t xml:space="preserve"> - LAS CONTRATACIONES QUE SE REALICEN POR LA RESCISION DE CONTRATOS (ART. 41-VI-LAASSP), SE ADICIONARA EN LA COLUMNA H Y SE RESTARA DE LO QUE CORRESPONDA AL CONTRATO RESCINDIDO</t>
  </si>
  <si>
    <t>TERCER PARRAFO</t>
  </si>
  <si>
    <t>MATERIALES Y UTILES DE ADMINISTRACION Y DE ENSEÑANZA</t>
  </si>
  <si>
    <t>PRODUCTOS ALIMENTICIOS</t>
  </si>
  <si>
    <t>HERRAMIENTAS, REFACCIONES Y ACCESORIOS</t>
  </si>
  <si>
    <t>MATERIAS PRIMAS DE PRODUCCION, PRODUCTOS QUIMICOS, FARMACEUTICOS Y DE LABORATORIO</t>
  </si>
  <si>
    <t>VESTUARIO, BLANCOS, PRENDAS DE PROTECCION PERSONAL Y ARTICULOS DEPORTIVOS</t>
  </si>
  <si>
    <t>MATERIALES, SUMINISTROS Y PRENDAS DE PROTECCION PARA SEGURIDAD PUBLICA Y NACIONAL</t>
  </si>
  <si>
    <t>SERVICIOS DE ASESORIA, CONSULTORIA, INFORMATICOS, ESTUDIOS E INVESTIGACIONES</t>
  </si>
  <si>
    <t xml:space="preserve">SERVICIOS DE MANTENIMIENTO Y CONSERVACION </t>
  </si>
  <si>
    <t>SERVICIOS DE IMPRESIÓN, PUBLICACION, DIFUSION E INFORMACION</t>
  </si>
  <si>
    <t>SERVICIOS OFICIALES</t>
  </si>
  <si>
    <t>MAQUINARIA Y EQUIPO AGROPECUARIO, INDUSTRIAL, DE COMUNICACIONES Y DE USO INFORMATICO</t>
  </si>
  <si>
    <t>OTROS BIENES E INMUEBLES</t>
  </si>
  <si>
    <t xml:space="preserve">(2)  EXCEPTO LAS PARTIDAS 3201 Y 3202 </t>
  </si>
  <si>
    <t xml:space="preserve">(1)  EXCEPTO LOS CONCEPTOS  3900 Y 5700 </t>
  </si>
  <si>
    <t>A</t>
  </si>
  <si>
    <t>(4)  EXCEPTO LA PARTIDA 3504</t>
  </si>
  <si>
    <t>CAPITULO 3000 - SERVICIOS GENERALES (1)</t>
  </si>
  <si>
    <t>3200 (2)</t>
  </si>
  <si>
    <t>3400 (3)</t>
  </si>
  <si>
    <t>3500 (4)</t>
  </si>
  <si>
    <t>3800(5)</t>
  </si>
  <si>
    <t>CAPITULO 5000 - BIENES MUEBLES E INMUEBLES (1)</t>
  </si>
  <si>
    <t>(6)  EXCEPTO LA PARTIDA 5105</t>
  </si>
  <si>
    <t>(7)  EXCEPTO LAS PARTIDAS 5903, 5904 Y 5905</t>
  </si>
  <si>
    <t>5100(6)</t>
  </si>
  <si>
    <t>5900(7)</t>
  </si>
  <si>
    <t>IX A XVIII)</t>
  </si>
  <si>
    <t>(ARTS. 27 Y 28)</t>
  </si>
  <si>
    <t>(OTROS II, IV A VII Y</t>
  </si>
  <si>
    <t xml:space="preserve">(3)  EXCEPTO LAS PARTIDAS  3403, 3405 A 3407, 3409, 3410  Y 3412 </t>
  </si>
  <si>
    <t xml:space="preserve">(5)  EXCEPTO LAS PARTIDAS  3814 A 3820  Y 3826  </t>
  </si>
  <si>
    <t>FUENTE: CLASIFICADOR POR OBJETO DEL GASTO PARA LA ADMINISTRACION PUBLICA FEDERAL, PUBLICADO EN EL D.O.F. EL 13 DE OCTUBRE, 23 DE NOVIEMBRE,  26 DE DICIEMBRE DE 2000 Y 7 DE NOVIEMBRE DE 2001.</t>
  </si>
  <si>
    <t>SERVICIOS DE COMUNICACIÓN SOCIAL</t>
  </si>
  <si>
    <t xml:space="preserve">SERVICIOS COMERCIAL, BANCARIO, FINANCIERO, SUBCONTRATACION DE SERVICIOS CON TERCEROS Y GASTOS INHERENTES </t>
  </si>
  <si>
    <t>AD-1</t>
  </si>
  <si>
    <t>(PESOS)</t>
  </si>
  <si>
    <t>CALCULO Y DETERMINACIÓN DEL PORCENTAJE DEL 30% A QUE SE REFIERE EL ARTÍCULO  42 DE  LA LAASSP</t>
  </si>
  <si>
    <t xml:space="preserve"> </t>
  </si>
  <si>
    <t>DEPENDENCIA O ENTIDAD: EL COLEGIO DE LA FRONTERA SUR</t>
  </si>
  <si>
    <t>%</t>
  </si>
  <si>
    <t>PERIODO: ENERO-JUNIO 2021</t>
  </si>
  <si>
    <t>AUTORIZADO 2020</t>
  </si>
  <si>
    <t>AUTORIZADO 2021</t>
  </si>
  <si>
    <t>DUARANTE EL PRMER SEMESTRE</t>
  </si>
  <si>
    <t xml:space="preserve">2020 Y 2021 NO HUBIERON </t>
  </si>
  <si>
    <t>ADJUDICACIONES EN ESTE PÁRRAFO (B)</t>
  </si>
  <si>
    <t xml:space="preserve">DIRECTA PRIMER </t>
  </si>
  <si>
    <t>SEMESTRE 2020</t>
  </si>
  <si>
    <t>SEMESTRE 2021</t>
  </si>
  <si>
    <t>PERSONAS PRIMER</t>
  </si>
  <si>
    <t>SEMESTRE 2020 (D)</t>
  </si>
  <si>
    <t>SEMESTRE 2021 (D)</t>
  </si>
  <si>
    <t>I   PRIMER SEMESTRE 2020</t>
  </si>
  <si>
    <t>I   PRIMER</t>
  </si>
  <si>
    <t>III PRIM. SEM. 2020</t>
  </si>
  <si>
    <t>III PRIM. SEM. 2021</t>
  </si>
  <si>
    <t>VIII    PRIM. SEM. 2020</t>
  </si>
  <si>
    <t>VIII    PRIM. SEM. 2021</t>
  </si>
  <si>
    <t>PRIM. SEM. 2020 (H)</t>
  </si>
  <si>
    <t>PRIM. SEM. 2021(H)</t>
  </si>
  <si>
    <t xml:space="preserve"> PRIM. SEM. 2020 (I)</t>
  </si>
  <si>
    <t>PRIM. SEM. 2021 (I)</t>
  </si>
  <si>
    <t>TOTALES PRIMER SEMESTRE 2020</t>
  </si>
  <si>
    <t>TOTALES PRIMER SEMESTRE 2021</t>
  </si>
  <si>
    <t>F + H   X 100%</t>
  </si>
  <si>
    <t>C</t>
  </si>
  <si>
    <r>
      <t xml:space="preserve">                      </t>
    </r>
    <r>
      <rPr>
        <b/>
        <u/>
        <sz val="14"/>
        <rFont val="Arial"/>
        <family val="2"/>
      </rPr>
      <t xml:space="preserve"> J + L + N + P + R</t>
    </r>
    <r>
      <rPr>
        <b/>
        <sz val="14"/>
        <rFont val="Arial"/>
        <family val="2"/>
      </rPr>
      <t xml:space="preserve">     X  100%</t>
    </r>
  </si>
  <si>
    <t>G + I   X 100%</t>
  </si>
  <si>
    <t xml:space="preserve">    D</t>
  </si>
  <si>
    <r>
      <t xml:space="preserve">                      </t>
    </r>
    <r>
      <rPr>
        <b/>
        <u/>
        <sz val="14"/>
        <rFont val="Arial"/>
        <family val="2"/>
      </rPr>
      <t xml:space="preserve"> K + M + F + O + Q + S</t>
    </r>
    <r>
      <rPr>
        <b/>
        <sz val="14"/>
        <rFont val="Arial"/>
        <family val="2"/>
      </rPr>
      <t xml:space="preserve">     X  100%</t>
    </r>
  </si>
  <si>
    <t>PORCENTAJES PRIMER SEMESTRE 2020</t>
  </si>
  <si>
    <t>PORCENTAJES PRIMER SEMESTRE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</si>
</sst>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N$&quot;* #,##0.00_);_(&quot;N$&quot;* \(#,##0.00\);_(&quot;N$&quot;* &quot;-&quot;??_);_(@_)"/>
    <numFmt numFmtId="165" formatCode="mmmm\-yy"/>
    <numFmt numFmtId="166" formatCode="&quot;$&quot;#,##0.00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Accounting"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6"/>
      <name val="Arial"/>
      <family val="2"/>
    </font>
    <font>
      <b/>
      <sz val="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183">
    <xf numFmtId="0" fontId="0" fillId="0" borderId="0" xfId="0"/>
    <xf numFmtId="164" fontId="5" fillId="0" borderId="15" xfId="1" applyFont="1" applyBorder="1"/>
    <xf numFmtId="164" fontId="5" fillId="0" borderId="0" xfId="1" applyFont="1"/>
    <xf numFmtId="164" fontId="5" fillId="0" borderId="15" xfId="1" applyFont="1" applyBorder="1" applyAlignment="1">
      <alignment wrapText="1"/>
    </xf>
    <xf numFmtId="164" fontId="3" fillId="0" borderId="0" xfId="1" applyFo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" fillId="0" borderId="0" xfId="1"/>
    <xf numFmtId="164" fontId="1" fillId="0" borderId="1" xfId="1" applyBorder="1"/>
    <xf numFmtId="0" fontId="4" fillId="0" borderId="0" xfId="2" applyFont="1"/>
    <xf numFmtId="0" fontId="2" fillId="0" borderId="0" xfId="2" applyFont="1"/>
    <xf numFmtId="0" fontId="3" fillId="0" borderId="0" xfId="2" applyFont="1"/>
    <xf numFmtId="0" fontId="1" fillId="0" borderId="0" xfId="2"/>
    <xf numFmtId="0" fontId="1" fillId="0" borderId="1" xfId="2" applyBorder="1"/>
    <xf numFmtId="0" fontId="2" fillId="0" borderId="0" xfId="2" applyFont="1" applyAlignment="1">
      <alignment horizontal="centerContinuous"/>
    </xf>
    <xf numFmtId="0" fontId="1" fillId="0" borderId="2" xfId="2" applyBorder="1"/>
    <xf numFmtId="0" fontId="4" fillId="0" borderId="0" xfId="2" applyFont="1" applyAlignment="1">
      <alignment horizontal="centerContinuous"/>
    </xf>
    <xf numFmtId="0" fontId="1" fillId="0" borderId="0" xfId="2" applyBorder="1"/>
    <xf numFmtId="0" fontId="1" fillId="0" borderId="3" xfId="2" applyBorder="1" applyAlignment="1"/>
    <xf numFmtId="0" fontId="2" fillId="0" borderId="4" xfId="2" applyFont="1" applyBorder="1" applyAlignment="1">
      <alignment horizontal="center"/>
    </xf>
    <xf numFmtId="0" fontId="3" fillId="0" borderId="11" xfId="2" applyFont="1" applyBorder="1" applyAlignment="1">
      <alignment horizontal="center" vertical="top"/>
    </xf>
    <xf numFmtId="0" fontId="2" fillId="0" borderId="5" xfId="2" applyFont="1" applyBorder="1" applyAlignment="1">
      <alignment horizontal="centerContinuous"/>
    </xf>
    <xf numFmtId="0" fontId="1" fillId="0" borderId="7" xfId="2" applyBorder="1" applyAlignment="1"/>
    <xf numFmtId="0" fontId="2" fillId="0" borderId="6" xfId="2" applyFont="1" applyBorder="1" applyAlignment="1">
      <alignment horizontal="center"/>
    </xf>
    <xf numFmtId="0" fontId="3" fillId="0" borderId="10" xfId="2" applyFont="1" applyBorder="1" applyAlignment="1">
      <alignment horizontal="center" vertical="top"/>
    </xf>
    <xf numFmtId="0" fontId="1" fillId="0" borderId="8" xfId="2" applyBorder="1"/>
    <xf numFmtId="0" fontId="1" fillId="0" borderId="9" xfId="2" applyBorder="1"/>
    <xf numFmtId="0" fontId="1" fillId="0" borderId="7" xfId="2" applyBorder="1"/>
    <xf numFmtId="0" fontId="1" fillId="0" borderId="10" xfId="2" applyBorder="1"/>
    <xf numFmtId="0" fontId="3" fillId="0" borderId="0" xfId="2" applyFont="1" applyBorder="1" applyAlignment="1"/>
    <xf numFmtId="0" fontId="3" fillId="0" borderId="10" xfId="2" applyFont="1" applyBorder="1" applyAlignment="1">
      <alignment horizontal="center" vertical="center"/>
    </xf>
    <xf numFmtId="0" fontId="3" fillId="0" borderId="10" xfId="2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4" fillId="0" borderId="10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0" xfId="2" applyFont="1" applyBorder="1"/>
    <xf numFmtId="0" fontId="2" fillId="2" borderId="11" xfId="2" applyFont="1" applyFill="1" applyBorder="1"/>
    <xf numFmtId="0" fontId="2" fillId="3" borderId="13" xfId="2" applyFont="1" applyFill="1" applyBorder="1" applyAlignment="1">
      <alignment horizontal="center"/>
    </xf>
    <xf numFmtId="0" fontId="2" fillId="2" borderId="0" xfId="2" applyFont="1" applyFill="1"/>
    <xf numFmtId="0" fontId="1" fillId="0" borderId="15" xfId="2" applyFont="1" applyBorder="1" applyAlignment="1">
      <alignment horizontal="left"/>
    </xf>
    <xf numFmtId="0" fontId="1" fillId="0" borderId="15" xfId="2" applyFont="1" applyBorder="1"/>
    <xf numFmtId="0" fontId="5" fillId="0" borderId="0" xfId="2" applyFont="1"/>
    <xf numFmtId="0" fontId="1" fillId="0" borderId="15" xfId="2" applyFont="1" applyBorder="1" applyAlignment="1">
      <alignment horizontal="left" vertical="top" wrapText="1"/>
    </xf>
    <xf numFmtId="0" fontId="1" fillId="0" borderId="15" xfId="2" applyFont="1" applyBorder="1" applyAlignment="1">
      <alignment wrapText="1"/>
    </xf>
    <xf numFmtId="0" fontId="1" fillId="0" borderId="15" xfId="2" applyFont="1" applyBorder="1" applyAlignment="1">
      <alignment horizontal="left" wrapText="1"/>
    </xf>
    <xf numFmtId="0" fontId="5" fillId="0" borderId="0" xfId="2" applyFont="1" applyAlignment="1">
      <alignment wrapText="1"/>
    </xf>
    <xf numFmtId="0" fontId="2" fillId="0" borderId="10" xfId="2" applyFont="1" applyBorder="1" applyAlignment="1">
      <alignment horizontal="left"/>
    </xf>
    <xf numFmtId="164" fontId="2" fillId="0" borderId="0" xfId="1" applyFont="1" applyBorder="1"/>
    <xf numFmtId="0" fontId="2" fillId="0" borderId="0" xfId="2" applyFont="1" applyBorder="1"/>
    <xf numFmtId="0" fontId="1" fillId="0" borderId="19" xfId="2" applyFont="1" applyBorder="1"/>
    <xf numFmtId="0" fontId="1" fillId="0" borderId="10" xfId="2" applyFont="1" applyBorder="1" applyAlignment="1">
      <alignment horizontal="left"/>
    </xf>
    <xf numFmtId="0" fontId="1" fillId="0" borderId="18" xfId="2" applyFont="1" applyBorder="1"/>
    <xf numFmtId="0" fontId="1" fillId="0" borderId="17" xfId="2" applyFont="1" applyBorder="1" applyAlignment="1">
      <alignment horizontal="left"/>
    </xf>
    <xf numFmtId="0" fontId="1" fillId="0" borderId="10" xfId="2" applyFont="1" applyBorder="1"/>
    <xf numFmtId="0" fontId="1" fillId="0" borderId="17" xfId="2" applyFont="1" applyBorder="1"/>
    <xf numFmtId="0" fontId="1" fillId="0" borderId="0" xfId="2" applyFont="1" applyBorder="1"/>
    <xf numFmtId="0" fontId="1" fillId="0" borderId="14" xfId="2" applyBorder="1"/>
    <xf numFmtId="0" fontId="3" fillId="0" borderId="0" xfId="2" applyFont="1" applyBorder="1"/>
    <xf numFmtId="16" fontId="5" fillId="0" borderId="0" xfId="2" applyNumberFormat="1" applyFont="1"/>
    <xf numFmtId="165" fontId="6" fillId="0" borderId="1" xfId="2" applyNumberFormat="1" applyFont="1" applyBorder="1" applyAlignment="1">
      <alignment horizontal="left"/>
    </xf>
    <xf numFmtId="16" fontId="1" fillId="0" borderId="0" xfId="2" applyNumberFormat="1"/>
    <xf numFmtId="49" fontId="6" fillId="0" borderId="0" xfId="2" applyNumberFormat="1" applyFont="1" applyAlignment="1">
      <alignment horizontal="left"/>
    </xf>
    <xf numFmtId="49" fontId="7" fillId="0" borderId="0" xfId="2" applyNumberFormat="1" applyFont="1" applyAlignment="1">
      <alignment horizontal="left"/>
    </xf>
    <xf numFmtId="16" fontId="3" fillId="0" borderId="0" xfId="2" applyNumberFormat="1" applyFont="1"/>
    <xf numFmtId="164" fontId="2" fillId="0" borderId="0" xfId="1" applyFont="1"/>
    <xf numFmtId="164" fontId="8" fillId="5" borderId="0" xfId="1" applyFont="1" applyFill="1"/>
    <xf numFmtId="2" fontId="9" fillId="5" borderId="0" xfId="1" applyNumberFormat="1" applyFont="1" applyFill="1"/>
    <xf numFmtId="164" fontId="8" fillId="5" borderId="0" xfId="1" applyFont="1" applyFill="1" applyAlignment="1"/>
    <xf numFmtId="164" fontId="8" fillId="5" borderId="0" xfId="1" applyFont="1" applyFill="1" applyBorder="1"/>
    <xf numFmtId="164" fontId="11" fillId="5" borderId="0" xfId="1" applyFont="1" applyFill="1" applyBorder="1"/>
    <xf numFmtId="164" fontId="12" fillId="5" borderId="0" xfId="1" applyFont="1" applyFill="1"/>
    <xf numFmtId="164" fontId="11" fillId="5" borderId="0" xfId="1" applyFont="1" applyFill="1"/>
    <xf numFmtId="164" fontId="8" fillId="0" borderId="1" xfId="1" applyFont="1" applyBorder="1"/>
    <xf numFmtId="164" fontId="11" fillId="0" borderId="1" xfId="1" applyFont="1" applyBorder="1"/>
    <xf numFmtId="0" fontId="13" fillId="0" borderId="0" xfId="2" applyFont="1"/>
    <xf numFmtId="164" fontId="13" fillId="0" borderId="0" xfId="1" applyFont="1"/>
    <xf numFmtId="0" fontId="14" fillId="0" borderId="0" xfId="2" applyFont="1"/>
    <xf numFmtId="164" fontId="14" fillId="0" borderId="0" xfId="1" applyFont="1"/>
    <xf numFmtId="10" fontId="1" fillId="0" borderId="0" xfId="1" applyNumberFormat="1"/>
    <xf numFmtId="0" fontId="2" fillId="2" borderId="0" xfId="2" applyFont="1" applyFill="1" applyBorder="1"/>
    <xf numFmtId="164" fontId="5" fillId="0" borderId="0" xfId="1" applyFont="1" applyBorder="1" applyAlignment="1">
      <alignment wrapText="1"/>
    </xf>
    <xf numFmtId="164" fontId="5" fillId="0" borderId="0" xfId="1" applyFont="1" applyBorder="1"/>
    <xf numFmtId="164" fontId="1" fillId="0" borderId="0" xfId="1" applyBorder="1"/>
    <xf numFmtId="164" fontId="3" fillId="0" borderId="0" xfId="1" applyFont="1" applyBorder="1"/>
    <xf numFmtId="164" fontId="7" fillId="0" borderId="0" xfId="1" applyFont="1" applyBorder="1" applyAlignment="1">
      <alignment horizontal="left"/>
    </xf>
    <xf numFmtId="0" fontId="5" fillId="0" borderId="0" xfId="2" applyFont="1" applyBorder="1"/>
    <xf numFmtId="0" fontId="5" fillId="0" borderId="0" xfId="2" applyFont="1" applyBorder="1" applyAlignment="1">
      <alignment wrapText="1"/>
    </xf>
    <xf numFmtId="4" fontId="0" fillId="0" borderId="20" xfId="0" applyNumberFormat="1" applyBorder="1"/>
    <xf numFmtId="164" fontId="5" fillId="0" borderId="21" xfId="1" applyFont="1" applyBorder="1"/>
    <xf numFmtId="4" fontId="0" fillId="0" borderId="16" xfId="0" applyNumberFormat="1" applyBorder="1"/>
    <xf numFmtId="4" fontId="0" fillId="0" borderId="22" xfId="0" applyNumberFormat="1" applyBorder="1"/>
    <xf numFmtId="164" fontId="5" fillId="0" borderId="23" xfId="1" applyFont="1" applyBorder="1"/>
    <xf numFmtId="164" fontId="5" fillId="0" borderId="23" xfId="1" applyFont="1" applyBorder="1" applyAlignment="1">
      <alignment wrapText="1"/>
    </xf>
    <xf numFmtId="4" fontId="0" fillId="0" borderId="0" xfId="0" applyNumberFormat="1" applyBorder="1"/>
    <xf numFmtId="4" fontId="0" fillId="0" borderId="24" xfId="0" applyNumberFormat="1" applyBorder="1"/>
    <xf numFmtId="0" fontId="0" fillId="0" borderId="15" xfId="0" applyBorder="1"/>
    <xf numFmtId="4" fontId="0" fillId="0" borderId="23" xfId="0" applyNumberFormat="1" applyBorder="1"/>
    <xf numFmtId="4" fontId="2" fillId="2" borderId="14" xfId="2" applyNumberFormat="1" applyFont="1" applyFill="1" applyBorder="1"/>
    <xf numFmtId="4" fontId="0" fillId="0" borderId="15" xfId="0" applyNumberFormat="1" applyBorder="1"/>
    <xf numFmtId="164" fontId="5" fillId="0" borderId="10" xfId="1" applyFont="1" applyBorder="1"/>
    <xf numFmtId="164" fontId="5" fillId="0" borderId="7" xfId="1" applyFont="1" applyBorder="1"/>
    <xf numFmtId="9" fontId="16" fillId="0" borderId="0" xfId="3" applyFont="1" applyBorder="1"/>
    <xf numFmtId="164" fontId="17" fillId="0" borderId="0" xfId="1" applyFont="1" applyBorder="1"/>
    <xf numFmtId="164" fontId="8" fillId="5" borderId="0" xfId="1" applyFont="1" applyFill="1" applyAlignment="1">
      <alignment horizontal="center"/>
    </xf>
    <xf numFmtId="0" fontId="3" fillId="0" borderId="0" xfId="2" applyFont="1" applyAlignment="1">
      <alignment horizontal="left"/>
    </xf>
    <xf numFmtId="0" fontId="4" fillId="0" borderId="12" xfId="2" applyFont="1" applyBorder="1" applyAlignment="1">
      <alignment horizontal="left" vertical="top"/>
    </xf>
    <xf numFmtId="0" fontId="3" fillId="6" borderId="10" xfId="2" applyFont="1" applyFill="1" applyBorder="1" applyAlignment="1">
      <alignment horizontal="center" vertical="top"/>
    </xf>
    <xf numFmtId="0" fontId="3" fillId="6" borderId="0" xfId="2" applyFont="1" applyFill="1" applyAlignment="1">
      <alignment horizontal="left"/>
    </xf>
    <xf numFmtId="0" fontId="4" fillId="6" borderId="12" xfId="2" applyFont="1" applyFill="1" applyBorder="1" applyAlignment="1">
      <alignment horizontal="left" vertical="top"/>
    </xf>
    <xf numFmtId="4" fontId="2" fillId="6" borderId="14" xfId="2" applyNumberFormat="1" applyFont="1" applyFill="1" applyBorder="1"/>
    <xf numFmtId="4" fontId="0" fillId="6" borderId="24" xfId="0" applyNumberFormat="1" applyFill="1" applyBorder="1"/>
    <xf numFmtId="4" fontId="0" fillId="6" borderId="20" xfId="0" applyNumberFormat="1" applyFill="1" applyBorder="1"/>
    <xf numFmtId="0" fontId="3" fillId="6" borderId="11" xfId="2" applyFont="1" applyFill="1" applyBorder="1" applyAlignment="1">
      <alignment horizontal="center" vertical="top"/>
    </xf>
    <xf numFmtId="0" fontId="18" fillId="0" borderId="10" xfId="2" applyFont="1" applyBorder="1" applyAlignment="1">
      <alignment horizontal="center" vertical="top"/>
    </xf>
    <xf numFmtId="0" fontId="19" fillId="0" borderId="0" xfId="2" applyFont="1" applyBorder="1" applyAlignment="1"/>
    <xf numFmtId="0" fontId="19" fillId="0" borderId="12" xfId="2" applyFont="1" applyBorder="1" applyAlignment="1">
      <alignment horizontal="center" vertical="center"/>
    </xf>
    <xf numFmtId="0" fontId="1" fillId="0" borderId="2" xfId="2" applyBorder="1" applyAlignment="1">
      <alignment horizontal="centerContinuous"/>
    </xf>
    <xf numFmtId="0" fontId="1" fillId="0" borderId="4" xfId="2" applyBorder="1" applyAlignment="1">
      <alignment horizontal="centerContinuous"/>
    </xf>
    <xf numFmtId="0" fontId="1" fillId="0" borderId="25" xfId="2" applyBorder="1" applyAlignment="1">
      <alignment horizontal="centerContinuous"/>
    </xf>
    <xf numFmtId="0" fontId="1" fillId="0" borderId="25" xfId="2" applyBorder="1"/>
    <xf numFmtId="0" fontId="3" fillId="0" borderId="25" xfId="2" applyFont="1" applyBorder="1" applyAlignment="1">
      <alignment horizontal="center" vertical="top"/>
    </xf>
    <xf numFmtId="0" fontId="3" fillId="0" borderId="25" xfId="2" applyFont="1" applyBorder="1" applyAlignment="1">
      <alignment horizontal="center" vertical="center" wrapText="1"/>
    </xf>
    <xf numFmtId="0" fontId="3" fillId="0" borderId="25" xfId="2" applyFont="1" applyBorder="1" applyAlignment="1">
      <alignment vertical="top"/>
    </xf>
    <xf numFmtId="0" fontId="4" fillId="0" borderId="25" xfId="2" applyFont="1" applyBorder="1" applyAlignment="1">
      <alignment horizontal="center"/>
    </xf>
    <xf numFmtId="4" fontId="2" fillId="2" borderId="25" xfId="2" applyNumberFormat="1" applyFont="1" applyFill="1" applyBorder="1"/>
    <xf numFmtId="0" fontId="0" fillId="0" borderId="25" xfId="0" applyBorder="1"/>
    <xf numFmtId="0" fontId="5" fillId="0" borderId="25" xfId="2" applyFont="1" applyBorder="1"/>
    <xf numFmtId="4" fontId="0" fillId="0" borderId="25" xfId="0" applyNumberFormat="1" applyBorder="1"/>
    <xf numFmtId="164" fontId="5" fillId="0" borderId="25" xfId="1" applyFont="1" applyBorder="1"/>
    <xf numFmtId="164" fontId="5" fillId="0" borderId="25" xfId="1" applyFont="1" applyBorder="1" applyAlignment="1">
      <alignment wrapText="1"/>
    </xf>
    <xf numFmtId="164" fontId="5" fillId="4" borderId="25" xfId="1" applyFont="1" applyFill="1" applyBorder="1"/>
    <xf numFmtId="0" fontId="3" fillId="0" borderId="25" xfId="2" applyFont="1" applyBorder="1"/>
    <xf numFmtId="0" fontId="18" fillId="0" borderId="7" xfId="2" applyFont="1" applyBorder="1" applyAlignment="1">
      <alignment horizontal="center" vertical="top"/>
    </xf>
    <xf numFmtId="0" fontId="3" fillId="0" borderId="27" xfId="2" applyFont="1" applyBorder="1" applyAlignment="1">
      <alignment horizontal="center" vertical="top" wrapText="1"/>
    </xf>
    <xf numFmtId="0" fontId="1" fillId="0" borderId="26" xfId="2" applyBorder="1" applyAlignment="1"/>
    <xf numFmtId="0" fontId="3" fillId="6" borderId="7" xfId="2" applyFont="1" applyFill="1" applyBorder="1" applyAlignment="1">
      <alignment horizontal="center" vertical="top"/>
    </xf>
    <xf numFmtId="0" fontId="4" fillId="6" borderId="8" xfId="2" applyFont="1" applyFill="1" applyBorder="1" applyAlignment="1">
      <alignment horizontal="center" vertical="center"/>
    </xf>
    <xf numFmtId="4" fontId="0" fillId="6" borderId="23" xfId="0" applyNumberFormat="1" applyFill="1" applyBorder="1"/>
    <xf numFmtId="4" fontId="0" fillId="6" borderId="22" xfId="0" applyNumberFormat="1" applyFill="1" applyBorder="1"/>
    <xf numFmtId="0" fontId="5" fillId="6" borderId="0" xfId="2" applyFont="1" applyFill="1" applyAlignment="1">
      <alignment wrapText="1"/>
    </xf>
    <xf numFmtId="164" fontId="5" fillId="6" borderId="23" xfId="1" applyFont="1" applyFill="1" applyBorder="1"/>
    <xf numFmtId="164" fontId="5" fillId="6" borderId="23" xfId="1" applyFont="1" applyFill="1" applyBorder="1" applyAlignment="1">
      <alignment wrapText="1"/>
    </xf>
    <xf numFmtId="164" fontId="5" fillId="6" borderId="21" xfId="1" applyFont="1" applyFill="1" applyBorder="1"/>
    <xf numFmtId="164" fontId="5" fillId="6" borderId="7" xfId="1" applyFont="1" applyFill="1" applyBorder="1"/>
    <xf numFmtId="0" fontId="3" fillId="6" borderId="25" xfId="2" applyFont="1" applyFill="1" applyBorder="1" applyAlignment="1">
      <alignment horizontal="center" vertical="top" wrapText="1"/>
    </xf>
    <xf numFmtId="0" fontId="3" fillId="6" borderId="25" xfId="2" applyFont="1" applyFill="1" applyBorder="1" applyAlignment="1">
      <alignment horizontal="center" vertical="top"/>
    </xf>
    <xf numFmtId="4" fontId="2" fillId="6" borderId="25" xfId="2" applyNumberFormat="1" applyFont="1" applyFill="1" applyBorder="1"/>
    <xf numFmtId="0" fontId="0" fillId="6" borderId="25" xfId="0" applyFill="1" applyBorder="1"/>
    <xf numFmtId="4" fontId="0" fillId="6" borderId="25" xfId="0" applyNumberFormat="1" applyFill="1" applyBorder="1"/>
    <xf numFmtId="164" fontId="5" fillId="6" borderId="25" xfId="1" applyFont="1" applyFill="1" applyBorder="1"/>
    <xf numFmtId="164" fontId="5" fillId="6" borderId="25" xfId="1" applyFont="1" applyFill="1" applyBorder="1" applyAlignment="1">
      <alignment wrapText="1"/>
    </xf>
    <xf numFmtId="0" fontId="3" fillId="6" borderId="25" xfId="2" applyFont="1" applyFill="1" applyBorder="1" applyAlignment="1">
      <alignment horizontal="center" vertical="center" wrapText="1"/>
    </xf>
    <xf numFmtId="0" fontId="3" fillId="6" borderId="25" xfId="2" applyFont="1" applyFill="1" applyBorder="1" applyAlignment="1">
      <alignment vertical="top"/>
    </xf>
    <xf numFmtId="0" fontId="4" fillId="6" borderId="25" xfId="2" applyFont="1" applyFill="1" applyBorder="1" applyAlignment="1">
      <alignment horizontal="center"/>
    </xf>
    <xf numFmtId="0" fontId="2" fillId="0" borderId="2" xfId="2" applyFont="1" applyBorder="1" applyAlignment="1">
      <alignment horizontal="center"/>
    </xf>
    <xf numFmtId="4" fontId="2" fillId="2" borderId="11" xfId="2" applyNumberFormat="1" applyFont="1" applyFill="1" applyBorder="1"/>
    <xf numFmtId="4" fontId="2" fillId="6" borderId="11" xfId="2" applyNumberFormat="1" applyFont="1" applyFill="1" applyBorder="1"/>
    <xf numFmtId="4" fontId="2" fillId="6" borderId="3" xfId="2" applyNumberFormat="1" applyFont="1" applyFill="1" applyBorder="1"/>
    <xf numFmtId="4" fontId="2" fillId="2" borderId="28" xfId="2" applyNumberFormat="1" applyFont="1" applyFill="1" applyBorder="1"/>
    <xf numFmtId="4" fontId="2" fillId="6" borderId="28" xfId="2" applyNumberFormat="1" applyFont="1" applyFill="1" applyBorder="1"/>
    <xf numFmtId="0" fontId="3" fillId="0" borderId="25" xfId="2" applyFont="1" applyBorder="1" applyAlignment="1">
      <alignment horizontal="center"/>
    </xf>
    <xf numFmtId="166" fontId="16" fillId="0" borderId="25" xfId="1" applyNumberFormat="1" applyFont="1" applyBorder="1"/>
    <xf numFmtId="10" fontId="16" fillId="0" borderId="25" xfId="1" applyNumberFormat="1" applyFont="1" applyBorder="1"/>
    <xf numFmtId="164" fontId="16" fillId="0" borderId="25" xfId="1" applyFont="1" applyBorder="1"/>
    <xf numFmtId="164" fontId="1" fillId="6" borderId="25" xfId="1" applyFill="1" applyBorder="1"/>
    <xf numFmtId="164" fontId="12" fillId="4" borderId="0" xfId="1" applyFont="1" applyFill="1"/>
    <xf numFmtId="0" fontId="5" fillId="4" borderId="0" xfId="2" applyFont="1" applyFill="1"/>
    <xf numFmtId="2" fontId="9" fillId="4" borderId="0" xfId="1" applyNumberFormat="1" applyFont="1" applyFill="1"/>
    <xf numFmtId="164" fontId="8" fillId="4" borderId="0" xfId="1" applyFont="1" applyFill="1" applyAlignment="1"/>
    <xf numFmtId="164" fontId="8" fillId="4" borderId="0" xfId="1" applyFont="1" applyFill="1" applyAlignment="1">
      <alignment horizontal="center"/>
    </xf>
    <xf numFmtId="164" fontId="11" fillId="4" borderId="0" xfId="1" applyFont="1" applyFill="1"/>
    <xf numFmtId="4" fontId="0" fillId="7" borderId="25" xfId="0" applyNumberFormat="1" applyFill="1" applyBorder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20" xfId="2" applyFont="1" applyBorder="1" applyAlignment="1">
      <alignment horizontal="center"/>
    </xf>
    <xf numFmtId="0" fontId="2" fillId="0" borderId="22" xfId="2" applyFont="1" applyBorder="1" applyAlignment="1">
      <alignment horizontal="center"/>
    </xf>
    <xf numFmtId="0" fontId="2" fillId="0" borderId="26" xfId="2" applyFont="1" applyBorder="1" applyAlignment="1">
      <alignment horizontal="center"/>
    </xf>
    <xf numFmtId="0" fontId="2" fillId="0" borderId="28" xfId="2" applyFont="1" applyBorder="1" applyAlignment="1">
      <alignment horizontal="center"/>
    </xf>
    <xf numFmtId="0" fontId="2" fillId="0" borderId="24" xfId="2" applyFont="1" applyBorder="1" applyAlignment="1">
      <alignment horizontal="center"/>
    </xf>
    <xf numFmtId="0" fontId="2" fillId="0" borderId="23" xfId="2" applyFont="1" applyBorder="1" applyAlignment="1">
      <alignment horizontal="center"/>
    </xf>
    <xf numFmtId="0" fontId="2" fillId="0" borderId="29" xfId="2" applyFont="1" applyBorder="1" applyAlignment="1">
      <alignment horizontal="center"/>
    </xf>
    <xf numFmtId="164" fontId="8" fillId="5" borderId="0" xfId="1" applyFont="1" applyFill="1" applyAlignment="1">
      <alignment horizontal="center"/>
    </xf>
  </cellXfs>
  <cellStyles count="4">
    <cellStyle name="Moneda" xfId="1" builtinId="4"/>
    <cellStyle name="Normal" xfId="0" builtinId="0"/>
    <cellStyle name="Normal 2" xfId="2" xr:uid="{00000000-0005-0000-0000-000002000000}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384330</xdr:colOff>
      <xdr:row>0</xdr:row>
      <xdr:rowOff>27336</xdr:rowOff>
    </xdr:from>
    <xdr:to>
      <xdr:col>20</xdr:col>
      <xdr:colOff>1322271</xdr:colOff>
      <xdr:row>6</xdr:row>
      <xdr:rowOff>46386</xdr:rowOff>
    </xdr:to>
    <xdr:sp macro="" textlink="">
      <xdr:nvSpPr>
        <xdr:cNvPr id="6" name="Cuadro de texto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3462155" y="27336"/>
          <a:ext cx="2338116" cy="990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3380213</xdr:colOff>
      <xdr:row>1</xdr:row>
      <xdr:rowOff>46463</xdr:rowOff>
    </xdr:from>
    <xdr:to>
      <xdr:col>6</xdr:col>
      <xdr:colOff>1035560</xdr:colOff>
      <xdr:row>7</xdr:row>
      <xdr:rowOff>11615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F12B54-EF7A-4F5D-8AC3-AB9EF3390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7774" y="209085"/>
          <a:ext cx="6820256" cy="1149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91"/>
  <sheetViews>
    <sheetView showGridLines="0" tabSelected="1" view="pageBreakPreview" zoomScale="80" zoomScaleNormal="82" zoomScaleSheetLayoutView="80" workbookViewId="0">
      <selection activeCell="H55" sqref="H55"/>
    </sheetView>
  </sheetViews>
  <sheetFormatPr baseColWidth="10" defaultColWidth="11.42578125" defaultRowHeight="12.75" x14ac:dyDescent="0.2"/>
  <cols>
    <col min="1" max="1" width="8.42578125" style="12" customWidth="1"/>
    <col min="2" max="2" width="64.140625" style="12" customWidth="1"/>
    <col min="3" max="4" width="17.28515625" style="12" customWidth="1"/>
    <col min="5" max="5" width="18.5703125" style="12" customWidth="1"/>
    <col min="6" max="8" width="20.28515625" style="12" customWidth="1"/>
    <col min="9" max="9" width="21" style="12" customWidth="1"/>
    <col min="10" max="10" width="16.5703125" style="12" customWidth="1"/>
    <col min="11" max="11" width="16.7109375" style="12" customWidth="1"/>
    <col min="12" max="12" width="18.7109375" style="12" customWidth="1"/>
    <col min="13" max="13" width="23.5703125" style="12" customWidth="1"/>
    <col min="14" max="14" width="21.7109375" style="12" customWidth="1"/>
    <col min="15" max="15" width="22.42578125" style="12" customWidth="1"/>
    <col min="16" max="16" width="20.140625" style="12" customWidth="1"/>
    <col min="17" max="17" width="20.42578125" style="12" customWidth="1"/>
    <col min="18" max="18" width="20.7109375" style="12" customWidth="1"/>
    <col min="19" max="19" width="20.5703125" style="12" customWidth="1"/>
    <col min="20" max="20" width="17" style="17" hidden="1" customWidth="1"/>
    <col min="21" max="21" width="11.42578125" style="12" hidden="1" customWidth="1"/>
    <col min="22" max="16384" width="11.42578125" style="12"/>
  </cols>
  <sheetData>
    <row r="1" spans="1:21" ht="12.75" customHeight="1" x14ac:dyDescent="0.2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1" ht="12.75" customHeight="1" x14ac:dyDescent="0.2">
      <c r="A2" s="174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1:21" ht="12.75" customHeight="1" x14ac:dyDescent="0.2">
      <c r="A3" s="174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</row>
    <row r="4" spans="1:21" ht="12.75" customHeight="1" x14ac:dyDescent="0.2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</row>
    <row r="5" spans="1:21" s="9" customFormat="1" ht="18.600000000000001" customHeight="1" x14ac:dyDescent="0.25">
      <c r="A5" s="174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</row>
    <row r="6" spans="1:21" s="9" customFormat="1" ht="18.600000000000001" customHeight="1" x14ac:dyDescent="0.25">
      <c r="A6" s="174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</row>
    <row r="7" spans="1:21" s="9" customFormat="1" ht="18.600000000000001" customHeight="1" x14ac:dyDescent="0.25">
      <c r="A7" s="174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</row>
    <row r="8" spans="1:21" ht="13.5" thickBo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1" ht="13.5" thickTop="1" x14ac:dyDescent="0.2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21" s="10" customFormat="1" ht="15.75" x14ac:dyDescent="0.25">
      <c r="A10" s="16" t="s">
        <v>83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48"/>
    </row>
    <row r="11" spans="1:21" s="10" customFormat="1" ht="15.75" x14ac:dyDescent="0.25">
      <c r="A11" s="16" t="s">
        <v>82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48"/>
    </row>
    <row r="12" spans="1:21" x14ac:dyDescent="0.2">
      <c r="A12" s="10" t="s">
        <v>85</v>
      </c>
      <c r="B12" s="10"/>
      <c r="Q12" s="10" t="s">
        <v>87</v>
      </c>
      <c r="R12" s="10"/>
      <c r="S12" s="17"/>
    </row>
    <row r="13" spans="1:21" ht="13.5" thickBot="1" x14ac:dyDescent="0.25"/>
    <row r="14" spans="1:21" ht="13.5" thickBot="1" x14ac:dyDescent="0.25">
      <c r="A14" s="18"/>
      <c r="B14" s="19" t="s">
        <v>0</v>
      </c>
      <c r="C14" s="20" t="s">
        <v>1</v>
      </c>
      <c r="D14" s="112" t="s">
        <v>1</v>
      </c>
      <c r="E14" s="21" t="s">
        <v>2</v>
      </c>
      <c r="F14" s="117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7"/>
    </row>
    <row r="15" spans="1:21" x14ac:dyDescent="0.2">
      <c r="A15" s="22"/>
      <c r="B15" s="23"/>
      <c r="C15" s="24" t="s">
        <v>3</v>
      </c>
      <c r="D15" s="106" t="s">
        <v>3</v>
      </c>
      <c r="E15" s="132" t="s">
        <v>5</v>
      </c>
      <c r="F15" s="178"/>
      <c r="G15" s="178"/>
      <c r="H15" s="17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</row>
    <row r="16" spans="1:21" ht="13.5" thickBot="1" x14ac:dyDescent="0.25">
      <c r="A16" s="25"/>
      <c r="B16" s="26"/>
      <c r="C16" s="24" t="s">
        <v>88</v>
      </c>
      <c r="D16" s="106" t="s">
        <v>89</v>
      </c>
      <c r="E16" s="132" t="s">
        <v>46</v>
      </c>
      <c r="F16" s="179" t="s">
        <v>40</v>
      </c>
      <c r="G16" s="180"/>
      <c r="H16" s="181"/>
      <c r="I16" s="134"/>
      <c r="J16" s="175" t="s">
        <v>43</v>
      </c>
      <c r="K16" s="176"/>
      <c r="L16" s="176"/>
      <c r="M16" s="176"/>
      <c r="N16" s="176"/>
      <c r="O16" s="176"/>
      <c r="P16" s="176"/>
      <c r="Q16" s="176"/>
      <c r="R16" s="177"/>
      <c r="S16" s="119"/>
    </row>
    <row r="17" spans="1:24" s="29" customFormat="1" x14ac:dyDescent="0.2">
      <c r="A17" s="27"/>
      <c r="B17" s="28"/>
      <c r="C17" s="104" t="s">
        <v>4</v>
      </c>
      <c r="D17" s="107" t="s">
        <v>4</v>
      </c>
      <c r="E17" s="113" t="s">
        <v>39</v>
      </c>
      <c r="F17" s="24" t="s">
        <v>6</v>
      </c>
      <c r="G17" s="135" t="s">
        <v>6</v>
      </c>
      <c r="H17" s="133" t="s">
        <v>41</v>
      </c>
      <c r="I17" s="144" t="s">
        <v>41</v>
      </c>
      <c r="J17" s="120" t="s">
        <v>7</v>
      </c>
      <c r="K17" s="145" t="s">
        <v>7</v>
      </c>
      <c r="L17" s="120" t="s">
        <v>8</v>
      </c>
      <c r="M17" s="145" t="s">
        <v>8</v>
      </c>
      <c r="N17" s="120" t="s">
        <v>9</v>
      </c>
      <c r="O17" s="145" t="s">
        <v>9</v>
      </c>
      <c r="P17" s="120" t="s">
        <v>75</v>
      </c>
      <c r="Q17" s="145" t="s">
        <v>75</v>
      </c>
      <c r="R17" s="120" t="s">
        <v>10</v>
      </c>
      <c r="S17" s="145" t="s">
        <v>10</v>
      </c>
    </row>
    <row r="18" spans="1:24" s="29" customFormat="1" ht="22.5" x14ac:dyDescent="0.2">
      <c r="A18" s="30" t="s">
        <v>11</v>
      </c>
      <c r="B18" s="30" t="s">
        <v>12</v>
      </c>
      <c r="C18" s="104" t="s">
        <v>13</v>
      </c>
      <c r="D18" s="107" t="s">
        <v>13</v>
      </c>
      <c r="E18" s="114" t="s">
        <v>90</v>
      </c>
      <c r="F18" s="24" t="s">
        <v>93</v>
      </c>
      <c r="G18" s="135" t="s">
        <v>93</v>
      </c>
      <c r="H18" s="120" t="s">
        <v>42</v>
      </c>
      <c r="I18" s="145" t="s">
        <v>42</v>
      </c>
      <c r="J18" s="121" t="s">
        <v>99</v>
      </c>
      <c r="K18" s="151" t="s">
        <v>100</v>
      </c>
      <c r="L18" s="120" t="s">
        <v>14</v>
      </c>
      <c r="M18" s="145" t="s">
        <v>14</v>
      </c>
      <c r="N18" s="120" t="s">
        <v>15</v>
      </c>
      <c r="O18" s="145" t="s">
        <v>15</v>
      </c>
      <c r="P18" s="120"/>
      <c r="Q18" s="145"/>
      <c r="R18" s="120" t="s">
        <v>16</v>
      </c>
      <c r="S18" s="145" t="s">
        <v>16</v>
      </c>
    </row>
    <row r="19" spans="1:24" s="29" customFormat="1" ht="11.25" x14ac:dyDescent="0.2">
      <c r="A19" s="31"/>
      <c r="B19" s="31"/>
      <c r="C19" s="104" t="s">
        <v>17</v>
      </c>
      <c r="D19" s="107" t="s">
        <v>17</v>
      </c>
      <c r="E19" s="114" t="s">
        <v>91</v>
      </c>
      <c r="F19" s="24" t="s">
        <v>94</v>
      </c>
      <c r="G19" s="135" t="s">
        <v>95</v>
      </c>
      <c r="H19" s="120" t="s">
        <v>96</v>
      </c>
      <c r="I19" s="145" t="s">
        <v>96</v>
      </c>
      <c r="J19" s="122"/>
      <c r="K19" s="152" t="s">
        <v>95</v>
      </c>
      <c r="L19" s="120" t="s">
        <v>101</v>
      </c>
      <c r="M19" s="145" t="s">
        <v>102</v>
      </c>
      <c r="N19" s="120" t="s">
        <v>103</v>
      </c>
      <c r="O19" s="145" t="s">
        <v>104</v>
      </c>
      <c r="P19" s="120" t="s">
        <v>73</v>
      </c>
      <c r="Q19" s="145" t="s">
        <v>73</v>
      </c>
      <c r="R19" s="120" t="s">
        <v>74</v>
      </c>
      <c r="S19" s="145" t="s">
        <v>74</v>
      </c>
    </row>
    <row r="20" spans="1:24" s="35" customFormat="1" ht="16.5" thickBot="1" x14ac:dyDescent="0.3">
      <c r="A20" s="32"/>
      <c r="B20" s="33"/>
      <c r="C20" s="105" t="s">
        <v>18</v>
      </c>
      <c r="D20" s="108" t="s">
        <v>18</v>
      </c>
      <c r="E20" s="115" t="s">
        <v>92</v>
      </c>
      <c r="F20" s="34" t="s">
        <v>19</v>
      </c>
      <c r="G20" s="136" t="s">
        <v>19</v>
      </c>
      <c r="H20" s="120" t="s">
        <v>97</v>
      </c>
      <c r="I20" s="145" t="s">
        <v>98</v>
      </c>
      <c r="J20" s="123" t="s">
        <v>20</v>
      </c>
      <c r="K20" s="153" t="s">
        <v>20</v>
      </c>
      <c r="L20" s="123" t="s">
        <v>21</v>
      </c>
      <c r="M20" s="153" t="s">
        <v>21</v>
      </c>
      <c r="N20" s="123" t="s">
        <v>22</v>
      </c>
      <c r="O20" s="153" t="s">
        <v>22</v>
      </c>
      <c r="P20" s="120" t="s">
        <v>105</v>
      </c>
      <c r="Q20" s="145" t="s">
        <v>106</v>
      </c>
      <c r="R20" s="120" t="s">
        <v>107</v>
      </c>
      <c r="S20" s="145" t="s">
        <v>108</v>
      </c>
    </row>
    <row r="21" spans="1:24" s="38" customFormat="1" ht="13.5" thickBot="1" x14ac:dyDescent="0.25">
      <c r="A21" s="36"/>
      <c r="B21" s="37" t="s">
        <v>23</v>
      </c>
      <c r="C21" s="97">
        <f>C22+C23+C24+C25+C26+C27+C28+C29+C30</f>
        <v>6125273</v>
      </c>
      <c r="D21" s="109">
        <f>D22+D23+D24+D25+D26+D27+D28+D29+D30</f>
        <v>6728193</v>
      </c>
      <c r="E21" s="97">
        <f t="shared" ref="E21:S21" si="0">E22+E23+E24+E25+E26+E27+E28+E29+E30</f>
        <v>0</v>
      </c>
      <c r="F21" s="97">
        <f t="shared" si="0"/>
        <v>425675.21</v>
      </c>
      <c r="G21" s="109">
        <f>G22+G23+G24+G25+G26+G27+G28+G29+G30</f>
        <v>2075288.4200000002</v>
      </c>
      <c r="H21" s="124">
        <f t="shared" ref="H21" si="1">H22+H23+H24+H25+H26+H27+H28+H29+H30</f>
        <v>429672.41</v>
      </c>
      <c r="I21" s="146">
        <f t="shared" si="0"/>
        <v>196363.61</v>
      </c>
      <c r="J21" s="124">
        <f t="shared" si="0"/>
        <v>0</v>
      </c>
      <c r="K21" s="146">
        <f t="shared" si="0"/>
        <v>0</v>
      </c>
      <c r="L21" s="124">
        <f t="shared" si="0"/>
        <v>0</v>
      </c>
      <c r="M21" s="146">
        <f t="shared" si="0"/>
        <v>0</v>
      </c>
      <c r="N21" s="124">
        <f t="shared" si="0"/>
        <v>0</v>
      </c>
      <c r="O21" s="146">
        <f t="shared" si="0"/>
        <v>0</v>
      </c>
      <c r="P21" s="124">
        <f t="shared" si="0"/>
        <v>42046.52</v>
      </c>
      <c r="Q21" s="146">
        <f t="shared" si="0"/>
        <v>42046.52</v>
      </c>
      <c r="R21" s="124">
        <f t="shared" ref="R21" si="2">R22+R23+R24+R25+R26+R27+R28+R29+R30</f>
        <v>0</v>
      </c>
      <c r="S21" s="146">
        <f t="shared" si="0"/>
        <v>691061.12</v>
      </c>
      <c r="T21" s="79"/>
    </row>
    <row r="22" spans="1:24" s="41" customFormat="1" x14ac:dyDescent="0.2">
      <c r="A22" s="39">
        <v>2100</v>
      </c>
      <c r="B22" s="40" t="s">
        <v>47</v>
      </c>
      <c r="C22" s="94">
        <v>1495304</v>
      </c>
      <c r="D22" s="110">
        <v>2179167</v>
      </c>
      <c r="E22" s="95"/>
      <c r="F22" s="96">
        <v>310979.95</v>
      </c>
      <c r="G22" s="137">
        <v>479931.07</v>
      </c>
      <c r="H22" s="125"/>
      <c r="I22" s="147"/>
      <c r="J22" s="125"/>
      <c r="K22" s="147"/>
      <c r="L22" s="125"/>
      <c r="M22" s="147"/>
      <c r="N22" s="125"/>
      <c r="O22" s="147"/>
      <c r="P22" s="125"/>
      <c r="Q22" s="147"/>
      <c r="R22" s="126"/>
      <c r="S22" s="148">
        <v>647429.76</v>
      </c>
      <c r="T22" s="93"/>
      <c r="U22" s="85"/>
    </row>
    <row r="23" spans="1:24" s="41" customFormat="1" x14ac:dyDescent="0.2">
      <c r="A23" s="39">
        <v>2200</v>
      </c>
      <c r="B23" s="40" t="s">
        <v>48</v>
      </c>
      <c r="C23" s="87">
        <v>902050</v>
      </c>
      <c r="D23" s="111">
        <v>702721</v>
      </c>
      <c r="E23" s="89"/>
      <c r="F23" s="90"/>
      <c r="G23" s="138">
        <v>21263.95</v>
      </c>
      <c r="H23" s="127"/>
      <c r="I23" s="148"/>
      <c r="J23" s="127"/>
      <c r="K23" s="148"/>
      <c r="L23" s="127"/>
      <c r="M23" s="148"/>
      <c r="N23" s="127"/>
      <c r="O23" s="148"/>
      <c r="P23" s="127"/>
      <c r="Q23" s="148"/>
      <c r="R23" s="127"/>
      <c r="S23" s="148"/>
      <c r="T23" s="93"/>
      <c r="U23" s="85"/>
    </row>
    <row r="24" spans="1:24" s="41" customFormat="1" x14ac:dyDescent="0.2">
      <c r="A24" s="39">
        <v>2300</v>
      </c>
      <c r="B24" s="40" t="s">
        <v>49</v>
      </c>
      <c r="C24" s="87">
        <v>0</v>
      </c>
      <c r="D24" s="111">
        <v>0</v>
      </c>
      <c r="E24" s="89"/>
      <c r="F24" s="90"/>
      <c r="G24" s="138"/>
      <c r="H24" s="127"/>
      <c r="I24" s="148"/>
      <c r="J24" s="127"/>
      <c r="K24" s="148"/>
      <c r="L24" s="127"/>
      <c r="M24" s="148"/>
      <c r="N24" s="127"/>
      <c r="O24" s="148"/>
      <c r="P24" s="127"/>
      <c r="Q24" s="148"/>
      <c r="R24" s="127"/>
      <c r="S24" s="148"/>
      <c r="T24" s="93"/>
      <c r="U24" s="85"/>
    </row>
    <row r="25" spans="1:24" s="41" customFormat="1" x14ac:dyDescent="0.2">
      <c r="A25" s="39">
        <v>2400</v>
      </c>
      <c r="B25" s="40" t="s">
        <v>24</v>
      </c>
      <c r="C25" s="87">
        <v>539245</v>
      </c>
      <c r="D25" s="111">
        <v>576532</v>
      </c>
      <c r="E25" s="89"/>
      <c r="F25" s="90"/>
      <c r="G25" s="138">
        <v>127194.77</v>
      </c>
      <c r="H25" s="127"/>
      <c r="I25" s="148"/>
      <c r="J25" s="127"/>
      <c r="K25" s="148"/>
      <c r="L25" s="127"/>
      <c r="M25" s="148"/>
      <c r="N25" s="127"/>
      <c r="O25" s="148"/>
      <c r="P25" s="127"/>
      <c r="Q25" s="148"/>
      <c r="R25" s="127"/>
      <c r="S25" s="148"/>
      <c r="T25" s="93"/>
      <c r="U25" s="85"/>
      <c r="X25" s="12"/>
    </row>
    <row r="26" spans="1:24" s="41" customFormat="1" ht="25.5" x14ac:dyDescent="0.2">
      <c r="A26" s="42">
        <v>2500</v>
      </c>
      <c r="B26" s="43" t="s">
        <v>50</v>
      </c>
      <c r="C26" s="87">
        <v>1157624</v>
      </c>
      <c r="D26" s="111">
        <v>1176330</v>
      </c>
      <c r="E26" s="89"/>
      <c r="F26" s="90">
        <v>90607.86</v>
      </c>
      <c r="G26" s="138">
        <v>929196.35</v>
      </c>
      <c r="H26" s="127"/>
      <c r="I26" s="148"/>
      <c r="J26" s="127"/>
      <c r="K26" s="148"/>
      <c r="L26" s="127"/>
      <c r="M26" s="148"/>
      <c r="N26" s="127"/>
      <c r="O26" s="148"/>
      <c r="P26" s="127"/>
      <c r="Q26" s="148"/>
      <c r="R26" s="127"/>
      <c r="S26" s="148"/>
      <c r="T26" s="93"/>
      <c r="U26" s="85"/>
    </row>
    <row r="27" spans="1:24" s="45" customFormat="1" x14ac:dyDescent="0.2">
      <c r="A27" s="44">
        <v>2600</v>
      </c>
      <c r="B27" s="43" t="s">
        <v>25</v>
      </c>
      <c r="C27" s="87">
        <v>787589</v>
      </c>
      <c r="D27" s="111">
        <v>811783</v>
      </c>
      <c r="E27" s="89"/>
      <c r="F27" s="90"/>
      <c r="G27" s="138">
        <v>226036.4</v>
      </c>
      <c r="H27" s="127">
        <v>429672.41</v>
      </c>
      <c r="I27" s="171">
        <v>196363.61</v>
      </c>
      <c r="J27" s="127"/>
      <c r="K27" s="148"/>
      <c r="L27" s="127"/>
      <c r="M27" s="148"/>
      <c r="N27" s="127"/>
      <c r="O27" s="148"/>
      <c r="P27" s="127"/>
      <c r="Q27" s="148"/>
      <c r="R27" s="127"/>
      <c r="S27" s="148">
        <v>43631.360000000001</v>
      </c>
      <c r="T27" s="93"/>
      <c r="U27" s="86"/>
    </row>
    <row r="28" spans="1:24" s="45" customFormat="1" ht="25.5" x14ac:dyDescent="0.2">
      <c r="A28" s="42">
        <v>2700</v>
      </c>
      <c r="B28" s="43" t="s">
        <v>51</v>
      </c>
      <c r="C28" s="87">
        <v>184529</v>
      </c>
      <c r="D28" s="111">
        <v>190198</v>
      </c>
      <c r="E28" s="89"/>
      <c r="F28" s="90"/>
      <c r="G28" s="138">
        <v>35263.360000000001</v>
      </c>
      <c r="H28" s="127"/>
      <c r="I28" s="148"/>
      <c r="J28" s="127"/>
      <c r="K28" s="148"/>
      <c r="L28" s="127"/>
      <c r="M28" s="148"/>
      <c r="N28" s="127"/>
      <c r="O28" s="148"/>
      <c r="P28" s="127"/>
      <c r="Q28" s="148"/>
      <c r="R28" s="127"/>
      <c r="S28" s="148"/>
      <c r="T28" s="93"/>
      <c r="U28" s="86"/>
    </row>
    <row r="29" spans="1:24" s="45" customFormat="1" ht="25.5" x14ac:dyDescent="0.2">
      <c r="A29" s="42">
        <v>2800</v>
      </c>
      <c r="B29" s="43" t="s">
        <v>52</v>
      </c>
      <c r="C29" s="87">
        <v>0</v>
      </c>
      <c r="D29" s="111">
        <v>0</v>
      </c>
      <c r="E29" s="89"/>
      <c r="F29" s="90"/>
      <c r="G29" s="138"/>
      <c r="H29" s="127"/>
      <c r="I29" s="148"/>
      <c r="J29" s="127"/>
      <c r="K29" s="148"/>
      <c r="L29" s="127"/>
      <c r="M29" s="148"/>
      <c r="N29" s="127"/>
      <c r="O29" s="148"/>
      <c r="P29" s="127"/>
      <c r="Q29" s="148"/>
      <c r="R29" s="127"/>
      <c r="S29" s="148"/>
      <c r="T29" s="80"/>
    </row>
    <row r="30" spans="1:24" s="45" customFormat="1" ht="16.149999999999999" customHeight="1" thickBot="1" x14ac:dyDescent="0.25">
      <c r="A30" s="44">
        <v>2900</v>
      </c>
      <c r="B30" s="43" t="s">
        <v>26</v>
      </c>
      <c r="C30" s="87">
        <v>1058932</v>
      </c>
      <c r="D30" s="111">
        <v>1091462</v>
      </c>
      <c r="E30" s="89"/>
      <c r="F30" s="90">
        <v>24087.4</v>
      </c>
      <c r="G30" s="138">
        <v>256402.52</v>
      </c>
      <c r="H30" s="127"/>
      <c r="I30" s="148"/>
      <c r="J30" s="127"/>
      <c r="K30" s="148"/>
      <c r="L30" s="127"/>
      <c r="M30" s="148"/>
      <c r="N30" s="127"/>
      <c r="O30" s="148"/>
      <c r="P30" s="127">
        <v>42046.52</v>
      </c>
      <c r="Q30" s="148">
        <v>42046.52</v>
      </c>
      <c r="R30" s="127"/>
      <c r="S30" s="148"/>
      <c r="T30" s="80"/>
    </row>
    <row r="31" spans="1:24" s="48" customFormat="1" ht="13.5" thickBot="1" x14ac:dyDescent="0.25">
      <c r="A31" s="46"/>
      <c r="B31" s="37" t="s">
        <v>63</v>
      </c>
      <c r="C31" s="97">
        <f>C32+C33+C34+C35+C36+C37+C38+C39</f>
        <v>31876274</v>
      </c>
      <c r="D31" s="109">
        <f>D32+D33+D34+D35+D36+D37+D38+D39</f>
        <v>35345743</v>
      </c>
      <c r="E31" s="97">
        <f t="shared" ref="E31:S31" si="3">E32+E33+E34+E35+E36+E37+E38+E39</f>
        <v>0</v>
      </c>
      <c r="F31" s="97">
        <f t="shared" si="3"/>
        <v>1532982.04</v>
      </c>
      <c r="G31" s="109">
        <f>G32+G33+G34+G35+G36+G37+G38+G39</f>
        <v>5601253.7699999996</v>
      </c>
      <c r="H31" s="124">
        <f t="shared" ref="H31" si="4">H32+H33+H34+H35+H36+H37+H38+H39</f>
        <v>0</v>
      </c>
      <c r="I31" s="146">
        <f t="shared" si="3"/>
        <v>0</v>
      </c>
      <c r="J31" s="124">
        <f t="shared" si="3"/>
        <v>2853267.2199999997</v>
      </c>
      <c r="K31" s="146">
        <f t="shared" si="3"/>
        <v>2842144.04</v>
      </c>
      <c r="L31" s="124">
        <f t="shared" si="3"/>
        <v>0</v>
      </c>
      <c r="M31" s="146">
        <f t="shared" si="3"/>
        <v>0</v>
      </c>
      <c r="N31" s="124">
        <f t="shared" si="3"/>
        <v>0</v>
      </c>
      <c r="O31" s="146">
        <f t="shared" si="3"/>
        <v>0</v>
      </c>
      <c r="P31" s="124">
        <f t="shared" si="3"/>
        <v>1760789.87</v>
      </c>
      <c r="Q31" s="146">
        <f t="shared" si="3"/>
        <v>8267617.9399999995</v>
      </c>
      <c r="R31" s="124">
        <f t="shared" ref="R31" si="5">R32+R33+R34+R35+R36+R37+R38+R39</f>
        <v>7899108.9315999998</v>
      </c>
      <c r="S31" s="146">
        <f t="shared" si="3"/>
        <v>6031282.4600000009</v>
      </c>
      <c r="T31" s="47"/>
    </row>
    <row r="32" spans="1:24" s="41" customFormat="1" x14ac:dyDescent="0.2">
      <c r="A32" s="39">
        <v>3100</v>
      </c>
      <c r="B32" s="43" t="s">
        <v>27</v>
      </c>
      <c r="C32" s="94">
        <v>9179860</v>
      </c>
      <c r="D32" s="110">
        <v>9883910</v>
      </c>
      <c r="E32" s="98"/>
      <c r="F32" s="96"/>
      <c r="G32" s="137">
        <v>635952.68000000005</v>
      </c>
      <c r="H32" s="127"/>
      <c r="I32" s="148"/>
      <c r="J32" s="127">
        <v>1993600.5499999998</v>
      </c>
      <c r="K32" s="148">
        <v>1882109.42</v>
      </c>
      <c r="L32" s="127"/>
      <c r="M32" s="148"/>
      <c r="N32" s="127"/>
      <c r="O32" s="148"/>
      <c r="P32" s="127">
        <v>1760789.87</v>
      </c>
      <c r="Q32" s="148">
        <v>583402.4</v>
      </c>
      <c r="R32" s="127"/>
      <c r="S32" s="148"/>
      <c r="T32" s="81"/>
    </row>
    <row r="33" spans="1:20" s="45" customFormat="1" ht="15" customHeight="1" x14ac:dyDescent="0.2">
      <c r="A33" s="44" t="s">
        <v>64</v>
      </c>
      <c r="B33" s="43" t="s">
        <v>28</v>
      </c>
      <c r="C33" s="87">
        <v>1897581</v>
      </c>
      <c r="D33" s="111">
        <v>2389477</v>
      </c>
      <c r="E33" s="89"/>
      <c r="F33" s="90">
        <v>50066</v>
      </c>
      <c r="G33" s="138">
        <v>215630.03</v>
      </c>
      <c r="H33" s="127"/>
      <c r="I33" s="148"/>
      <c r="J33" s="127">
        <v>859666.67</v>
      </c>
      <c r="K33" s="148">
        <v>636144.06000000006</v>
      </c>
      <c r="L33" s="127"/>
      <c r="M33" s="148"/>
      <c r="N33" s="127"/>
      <c r="O33" s="148"/>
      <c r="P33" s="127"/>
      <c r="Q33" s="148"/>
      <c r="R33" s="127"/>
      <c r="S33" s="148"/>
      <c r="T33" s="80"/>
    </row>
    <row r="34" spans="1:20" s="45" customFormat="1" ht="27" customHeight="1" x14ac:dyDescent="0.2">
      <c r="A34" s="42">
        <v>3300</v>
      </c>
      <c r="B34" s="43" t="s">
        <v>53</v>
      </c>
      <c r="C34" s="87">
        <v>8230451</v>
      </c>
      <c r="D34" s="111">
        <v>9260947</v>
      </c>
      <c r="E34" s="89"/>
      <c r="F34" s="90">
        <v>573297.84</v>
      </c>
      <c r="G34" s="138">
        <v>2737822.65</v>
      </c>
      <c r="H34" s="127"/>
      <c r="I34" s="148"/>
      <c r="J34" s="127"/>
      <c r="K34" s="148">
        <v>323890.56</v>
      </c>
      <c r="L34" s="127"/>
      <c r="M34" s="148"/>
      <c r="N34" s="127"/>
      <c r="O34" s="148"/>
      <c r="P34" s="127"/>
      <c r="Q34" s="148">
        <v>6068831.0599999996</v>
      </c>
      <c r="R34" s="127">
        <v>3794109.6716</v>
      </c>
      <c r="S34" s="148">
        <v>2504114.52</v>
      </c>
      <c r="T34" s="80"/>
    </row>
    <row r="35" spans="1:20" s="45" customFormat="1" ht="29.45" customHeight="1" x14ac:dyDescent="0.2">
      <c r="A35" s="42" t="s">
        <v>65</v>
      </c>
      <c r="B35" s="42" t="s">
        <v>80</v>
      </c>
      <c r="C35" s="87">
        <v>3902276</v>
      </c>
      <c r="D35" s="111">
        <v>3107638</v>
      </c>
      <c r="E35" s="89"/>
      <c r="G35" s="139"/>
      <c r="H35" s="127"/>
      <c r="I35" s="148"/>
      <c r="J35" s="127"/>
      <c r="K35" s="148"/>
      <c r="L35" s="127"/>
      <c r="M35" s="148"/>
      <c r="N35" s="127"/>
      <c r="O35" s="148"/>
      <c r="P35" s="127"/>
      <c r="Q35" s="148">
        <v>1615384.48</v>
      </c>
      <c r="R35" s="127">
        <v>1666209.43</v>
      </c>
      <c r="S35" s="148">
        <v>399847.91</v>
      </c>
      <c r="T35" s="80"/>
    </row>
    <row r="36" spans="1:20" s="41" customFormat="1" ht="14.45" customHeight="1" x14ac:dyDescent="0.2">
      <c r="A36" s="39" t="s">
        <v>66</v>
      </c>
      <c r="B36" s="40" t="s">
        <v>54</v>
      </c>
      <c r="C36" s="87">
        <v>6776905</v>
      </c>
      <c r="D36" s="111">
        <v>6728125</v>
      </c>
      <c r="E36" s="89"/>
      <c r="F36" s="90">
        <v>864876.51</v>
      </c>
      <c r="G36" s="138">
        <v>1970647.2</v>
      </c>
      <c r="H36" s="127"/>
      <c r="I36" s="148"/>
      <c r="J36" s="127"/>
      <c r="K36" s="148"/>
      <c r="L36" s="127"/>
      <c r="M36" s="148"/>
      <c r="N36" s="127"/>
      <c r="O36" s="148"/>
      <c r="P36" s="127"/>
      <c r="Q36" s="148"/>
      <c r="R36" s="127">
        <v>2031591.2800000003</v>
      </c>
      <c r="S36" s="148">
        <v>3015994.04</v>
      </c>
      <c r="T36" s="81"/>
    </row>
    <row r="37" spans="1:20" s="41" customFormat="1" ht="14.45" customHeight="1" thickBot="1" x14ac:dyDescent="0.25">
      <c r="A37" s="39">
        <v>3600</v>
      </c>
      <c r="B37" s="49" t="s">
        <v>55</v>
      </c>
      <c r="C37" s="87">
        <v>0</v>
      </c>
      <c r="D37" s="111">
        <v>0</v>
      </c>
      <c r="E37" s="89"/>
      <c r="F37" s="90"/>
      <c r="G37" s="138"/>
      <c r="H37" s="127"/>
      <c r="I37" s="148"/>
      <c r="J37" s="127"/>
      <c r="K37" s="148"/>
      <c r="L37" s="127"/>
      <c r="M37" s="148"/>
      <c r="N37" s="127"/>
      <c r="O37" s="148"/>
      <c r="P37" s="127"/>
      <c r="Q37" s="148"/>
      <c r="R37" s="127"/>
      <c r="S37" s="148"/>
      <c r="T37" s="81"/>
    </row>
    <row r="38" spans="1:20" s="41" customFormat="1" ht="15" customHeight="1" x14ac:dyDescent="0.2">
      <c r="A38" s="50">
        <v>3700</v>
      </c>
      <c r="B38" s="51" t="s">
        <v>79</v>
      </c>
      <c r="C38" s="87">
        <v>1702711</v>
      </c>
      <c r="D38" s="111">
        <v>3783427</v>
      </c>
      <c r="E38" s="89"/>
      <c r="F38" s="90"/>
      <c r="G38" s="138">
        <v>24229.21</v>
      </c>
      <c r="H38" s="127"/>
      <c r="I38" s="148"/>
      <c r="J38" s="127"/>
      <c r="K38" s="148"/>
      <c r="L38" s="127"/>
      <c r="M38" s="148"/>
      <c r="N38" s="127"/>
      <c r="O38" s="148"/>
      <c r="P38" s="127"/>
      <c r="Q38" s="148"/>
      <c r="R38" s="127">
        <v>407198.55</v>
      </c>
      <c r="S38" s="148">
        <v>111325.99</v>
      </c>
      <c r="T38" s="81"/>
    </row>
    <row r="39" spans="1:20" s="41" customFormat="1" ht="16.149999999999999" customHeight="1" thickBot="1" x14ac:dyDescent="0.25">
      <c r="A39" s="52" t="s">
        <v>67</v>
      </c>
      <c r="B39" s="53" t="s">
        <v>56</v>
      </c>
      <c r="C39" s="87">
        <v>186490</v>
      </c>
      <c r="D39" s="111">
        <v>192219</v>
      </c>
      <c r="E39" s="89"/>
      <c r="F39" s="90">
        <v>44741.69</v>
      </c>
      <c r="G39" s="138">
        <v>16972</v>
      </c>
      <c r="H39" s="127"/>
      <c r="I39" s="148"/>
      <c r="J39" s="127"/>
      <c r="K39" s="148"/>
      <c r="L39" s="127"/>
      <c r="M39" s="148"/>
      <c r="N39" s="127"/>
      <c r="O39" s="148"/>
      <c r="P39" s="127"/>
      <c r="Q39" s="148"/>
      <c r="R39" s="127"/>
      <c r="S39" s="148"/>
      <c r="T39" s="81"/>
    </row>
    <row r="40" spans="1:20" s="48" customFormat="1" ht="13.5" thickBot="1" x14ac:dyDescent="0.25">
      <c r="A40" s="46"/>
      <c r="B40" s="37" t="s">
        <v>68</v>
      </c>
      <c r="C40" s="97">
        <f>C41+C42+C43+C44+C45+C46+C47+C48</f>
        <v>0</v>
      </c>
      <c r="D40" s="109">
        <f>D41+D42+D43+D44+D45+D46+D47+D48</f>
        <v>0</v>
      </c>
      <c r="E40" s="97">
        <f t="shared" ref="E40:S40" si="6">E41+E42+E43+E44+E45+E46+E47+E48</f>
        <v>0</v>
      </c>
      <c r="F40" s="97">
        <f t="shared" si="6"/>
        <v>0</v>
      </c>
      <c r="G40" s="109">
        <f>G41+G42+G43+G44+G45+G46+G47+G48</f>
        <v>0</v>
      </c>
      <c r="H40" s="124">
        <f t="shared" ref="H40" si="7">H41+H42+H43+H44+H45+H46+H47+H48</f>
        <v>0</v>
      </c>
      <c r="I40" s="146">
        <f t="shared" si="6"/>
        <v>0</v>
      </c>
      <c r="J40" s="124">
        <f t="shared" si="6"/>
        <v>0</v>
      </c>
      <c r="K40" s="146">
        <f t="shared" si="6"/>
        <v>0</v>
      </c>
      <c r="L40" s="124">
        <f t="shared" si="6"/>
        <v>0</v>
      </c>
      <c r="M40" s="146">
        <f t="shared" si="6"/>
        <v>0</v>
      </c>
      <c r="N40" s="124">
        <f t="shared" si="6"/>
        <v>0</v>
      </c>
      <c r="O40" s="146">
        <f t="shared" si="6"/>
        <v>0</v>
      </c>
      <c r="P40" s="124">
        <f t="shared" si="6"/>
        <v>0</v>
      </c>
      <c r="Q40" s="146">
        <f t="shared" si="6"/>
        <v>0</v>
      </c>
      <c r="R40" s="124">
        <f t="shared" ref="R40" si="8">R41+R42+R43+R44+R45+R46+R47+R48</f>
        <v>0</v>
      </c>
      <c r="S40" s="146">
        <f t="shared" si="6"/>
        <v>0</v>
      </c>
      <c r="T40" s="47"/>
    </row>
    <row r="41" spans="1:20" s="41" customFormat="1" ht="15" customHeight="1" x14ac:dyDescent="0.2">
      <c r="A41" s="39" t="s">
        <v>71</v>
      </c>
      <c r="B41" s="40" t="s">
        <v>29</v>
      </c>
      <c r="C41" s="94">
        <v>0</v>
      </c>
      <c r="D41" s="110">
        <v>0</v>
      </c>
      <c r="E41" s="1"/>
      <c r="F41" s="91"/>
      <c r="G41" s="140"/>
      <c r="H41" s="128"/>
      <c r="I41" s="149"/>
      <c r="J41" s="128"/>
      <c r="K41" s="149"/>
      <c r="L41" s="128"/>
      <c r="M41" s="149"/>
      <c r="N41" s="128"/>
      <c r="O41" s="149"/>
      <c r="P41" s="128"/>
      <c r="Q41" s="149"/>
      <c r="R41" s="128"/>
      <c r="S41" s="149"/>
      <c r="T41" s="81"/>
    </row>
    <row r="42" spans="1:20" s="45" customFormat="1" ht="28.15" customHeight="1" x14ac:dyDescent="0.2">
      <c r="A42" s="42">
        <v>5200</v>
      </c>
      <c r="B42" s="43" t="s">
        <v>57</v>
      </c>
      <c r="C42" s="94">
        <v>0</v>
      </c>
      <c r="D42" s="110">
        <v>0</v>
      </c>
      <c r="E42" s="3"/>
      <c r="F42" s="92"/>
      <c r="G42" s="141"/>
      <c r="H42" s="129"/>
      <c r="I42" s="150"/>
      <c r="J42" s="129"/>
      <c r="K42" s="150"/>
      <c r="L42" s="129"/>
      <c r="M42" s="150"/>
      <c r="N42" s="129"/>
      <c r="O42" s="150"/>
      <c r="P42" s="128"/>
      <c r="Q42" s="149"/>
      <c r="R42" s="129"/>
      <c r="S42" s="150"/>
      <c r="T42" s="80"/>
    </row>
    <row r="43" spans="1:20" s="41" customFormat="1" ht="15" customHeight="1" x14ac:dyDescent="0.2">
      <c r="A43" s="39">
        <v>5300</v>
      </c>
      <c r="B43" s="40" t="s">
        <v>30</v>
      </c>
      <c r="C43" s="94">
        <v>0</v>
      </c>
      <c r="D43" s="110">
        <v>0</v>
      </c>
      <c r="E43" s="1"/>
      <c r="F43" s="91"/>
      <c r="G43" s="140"/>
      <c r="H43" s="128"/>
      <c r="I43" s="149"/>
      <c r="J43" s="128"/>
      <c r="K43" s="149"/>
      <c r="L43" s="128"/>
      <c r="M43" s="149"/>
      <c r="N43" s="128"/>
      <c r="O43" s="149"/>
      <c r="P43" s="128"/>
      <c r="Q43" s="149"/>
      <c r="R43" s="128"/>
      <c r="S43" s="149"/>
      <c r="T43" s="81"/>
    </row>
    <row r="44" spans="1:20" s="41" customFormat="1" ht="15" customHeight="1" x14ac:dyDescent="0.2">
      <c r="A44" s="39">
        <v>5400</v>
      </c>
      <c r="B44" s="40" t="s">
        <v>31</v>
      </c>
      <c r="C44" s="94">
        <v>0</v>
      </c>
      <c r="D44" s="110">
        <v>0</v>
      </c>
      <c r="E44" s="1"/>
      <c r="F44" s="91"/>
      <c r="G44" s="140"/>
      <c r="H44" s="128"/>
      <c r="I44" s="149"/>
      <c r="J44" s="128"/>
      <c r="K44" s="149"/>
      <c r="L44" s="128"/>
      <c r="M44" s="149"/>
      <c r="N44" s="128"/>
      <c r="O44" s="149"/>
      <c r="P44" s="130"/>
      <c r="Q44" s="149"/>
      <c r="R44" s="128"/>
      <c r="S44" s="149"/>
      <c r="T44" s="81"/>
    </row>
    <row r="45" spans="1:20" s="41" customFormat="1" ht="14.45" customHeight="1" x14ac:dyDescent="0.2">
      <c r="A45" s="39">
        <v>5500</v>
      </c>
      <c r="B45" s="40" t="s">
        <v>32</v>
      </c>
      <c r="C45" s="94">
        <v>0</v>
      </c>
      <c r="D45" s="110">
        <v>0</v>
      </c>
      <c r="E45" s="1"/>
      <c r="F45" s="91"/>
      <c r="G45" s="140"/>
      <c r="H45" s="128"/>
      <c r="I45" s="149"/>
      <c r="J45" s="128"/>
      <c r="K45" s="149"/>
      <c r="L45" s="128"/>
      <c r="M45" s="149"/>
      <c r="N45" s="128"/>
      <c r="O45" s="149"/>
      <c r="P45" s="128"/>
      <c r="Q45" s="149"/>
      <c r="R45" s="128"/>
      <c r="S45" s="149"/>
      <c r="T45" s="81"/>
    </row>
    <row r="46" spans="1:20" s="41" customFormat="1" ht="16.899999999999999" customHeight="1" x14ac:dyDescent="0.2">
      <c r="A46" s="39">
        <v>5600</v>
      </c>
      <c r="B46" s="40" t="s">
        <v>33</v>
      </c>
      <c r="C46" s="94">
        <v>0</v>
      </c>
      <c r="D46" s="110">
        <v>0</v>
      </c>
      <c r="E46" s="1"/>
      <c r="F46" s="91"/>
      <c r="G46" s="140"/>
      <c r="H46" s="128"/>
      <c r="I46" s="149"/>
      <c r="J46" s="128"/>
      <c r="K46" s="149"/>
      <c r="L46" s="128"/>
      <c r="M46" s="149"/>
      <c r="N46" s="128"/>
      <c r="O46" s="149"/>
      <c r="P46" s="128"/>
      <c r="Q46" s="149"/>
      <c r="R46" s="128"/>
      <c r="S46" s="149"/>
      <c r="T46" s="81"/>
    </row>
    <row r="47" spans="1:20" s="41" customFormat="1" ht="14.45" customHeight="1" thickBot="1" x14ac:dyDescent="0.25">
      <c r="A47" s="39">
        <v>5800</v>
      </c>
      <c r="B47" s="54" t="s">
        <v>34</v>
      </c>
      <c r="C47" s="94">
        <v>0</v>
      </c>
      <c r="D47" s="110">
        <v>0</v>
      </c>
      <c r="E47" s="1"/>
      <c r="F47" s="88"/>
      <c r="G47" s="142"/>
      <c r="H47" s="128"/>
      <c r="I47" s="149"/>
      <c r="J47" s="128"/>
      <c r="K47" s="149"/>
      <c r="L47" s="128"/>
      <c r="M47" s="149"/>
      <c r="N47" s="128"/>
      <c r="O47" s="149"/>
      <c r="P47" s="128"/>
      <c r="Q47" s="149"/>
      <c r="R47" s="128"/>
      <c r="S47" s="149"/>
      <c r="T47" s="81"/>
    </row>
    <row r="48" spans="1:20" s="41" customFormat="1" ht="14.45" customHeight="1" thickBot="1" x14ac:dyDescent="0.25">
      <c r="A48" s="50" t="s">
        <v>72</v>
      </c>
      <c r="B48" s="55" t="s">
        <v>58</v>
      </c>
      <c r="C48" s="94">
        <v>0</v>
      </c>
      <c r="D48" s="110">
        <v>0</v>
      </c>
      <c r="E48" s="99"/>
      <c r="F48" s="100"/>
      <c r="G48" s="143"/>
      <c r="H48" s="128"/>
      <c r="I48" s="149"/>
      <c r="J48" s="128"/>
      <c r="K48" s="149"/>
      <c r="L48" s="128"/>
      <c r="M48" s="149"/>
      <c r="N48" s="128"/>
      <c r="O48" s="149"/>
      <c r="P48" s="128"/>
      <c r="Q48" s="149"/>
      <c r="R48" s="128"/>
      <c r="S48" s="149"/>
      <c r="T48" s="81"/>
    </row>
    <row r="49" spans="1:20" ht="13.5" thickBot="1" x14ac:dyDescent="0.25">
      <c r="A49" s="56"/>
      <c r="B49" s="154" t="s">
        <v>35</v>
      </c>
      <c r="C49" s="155">
        <f>C21+C31+C40</f>
        <v>38001547</v>
      </c>
      <c r="D49" s="156">
        <f>D21+D31+D40</f>
        <v>42073936</v>
      </c>
      <c r="E49" s="155">
        <f t="shared" ref="E49:S49" si="9">E21+E31+E40</f>
        <v>0</v>
      </c>
      <c r="F49" s="155">
        <f t="shared" si="9"/>
        <v>1958657.25</v>
      </c>
      <c r="G49" s="157">
        <f>G21+G31+G40</f>
        <v>7676542.1899999995</v>
      </c>
      <c r="H49" s="158">
        <f t="shared" ref="H49" si="10">H21+H31+H40</f>
        <v>429672.41</v>
      </c>
      <c r="I49" s="159">
        <f t="shared" si="9"/>
        <v>196363.61</v>
      </c>
      <c r="J49" s="158">
        <f t="shared" si="9"/>
        <v>2853267.2199999997</v>
      </c>
      <c r="K49" s="159">
        <f t="shared" si="9"/>
        <v>2842144.04</v>
      </c>
      <c r="L49" s="158">
        <f t="shared" si="9"/>
        <v>0</v>
      </c>
      <c r="M49" s="159">
        <f t="shared" si="9"/>
        <v>0</v>
      </c>
      <c r="N49" s="158">
        <f t="shared" si="9"/>
        <v>0</v>
      </c>
      <c r="O49" s="159">
        <f t="shared" si="9"/>
        <v>0</v>
      </c>
      <c r="P49" s="158">
        <f t="shared" si="9"/>
        <v>1802836.3900000001</v>
      </c>
      <c r="Q49" s="159">
        <f t="shared" si="9"/>
        <v>8309664.459999999</v>
      </c>
      <c r="R49" s="158">
        <f t="shared" ref="R49" si="11">R21+R31+R40</f>
        <v>7899108.9315999998</v>
      </c>
      <c r="S49" s="159">
        <f t="shared" si="9"/>
        <v>6722343.580000001</v>
      </c>
      <c r="T49" s="82"/>
    </row>
    <row r="50" spans="1:20" ht="18" x14ac:dyDescent="0.25">
      <c r="A50" s="11"/>
      <c r="B50" s="160" t="s">
        <v>86</v>
      </c>
      <c r="C50" s="164" t="s">
        <v>109</v>
      </c>
      <c r="D50" s="164"/>
      <c r="E50" s="162">
        <v>0</v>
      </c>
      <c r="F50" s="161">
        <f>SUM(F49:G49)</f>
        <v>9635199.4399999995</v>
      </c>
      <c r="G50" s="119"/>
      <c r="H50" s="162">
        <f>SUM(F50)/D49</f>
        <v>0.22900637202091098</v>
      </c>
      <c r="I50" s="119"/>
      <c r="J50" s="119"/>
      <c r="K50" s="119"/>
      <c r="L50" s="161">
        <f>SUM(K49:N49)</f>
        <v>2842144.04</v>
      </c>
      <c r="M50" s="119"/>
      <c r="N50" s="162">
        <f>SUM(L50)/G49</f>
        <v>0.37023753268787807</v>
      </c>
      <c r="O50" s="119"/>
      <c r="P50" s="119"/>
      <c r="Q50" s="119"/>
      <c r="R50" s="162">
        <v>0.2079</v>
      </c>
      <c r="S50" s="119"/>
      <c r="T50" s="101"/>
    </row>
    <row r="51" spans="1:20" ht="18" x14ac:dyDescent="0.25">
      <c r="A51" s="11"/>
      <c r="B51" s="131"/>
      <c r="C51" s="164" t="s">
        <v>110</v>
      </c>
      <c r="D51" s="164"/>
      <c r="E51" s="162">
        <f>SUM(E49)/D49</f>
        <v>0</v>
      </c>
      <c r="F51" s="119"/>
      <c r="G51" s="161">
        <f>SUM(G49:I49)</f>
        <v>8302578.21</v>
      </c>
      <c r="H51" s="161"/>
      <c r="I51" s="162">
        <f>SUM(G51)/D49</f>
        <v>0.19733305222501646</v>
      </c>
      <c r="J51" s="162"/>
      <c r="K51" s="163"/>
      <c r="L51" s="163"/>
      <c r="M51" s="161">
        <f>SUM(K49:Q49)</f>
        <v>12954644.889999999</v>
      </c>
      <c r="N51" s="161"/>
      <c r="O51" s="162">
        <f>SUM(M51)/D49</f>
        <v>0.30790190131011275</v>
      </c>
      <c r="P51" s="162"/>
      <c r="Q51" s="163"/>
      <c r="R51" s="119"/>
      <c r="S51" s="162">
        <f>SUM(S49)/D49</f>
        <v>0.15977453547488404</v>
      </c>
      <c r="T51" s="102"/>
    </row>
    <row r="52" spans="1:20" x14ac:dyDescent="0.2">
      <c r="A52" s="11"/>
      <c r="B52" s="11"/>
      <c r="C52" s="7"/>
      <c r="D52" s="7"/>
      <c r="E52" s="78"/>
      <c r="F52" s="7"/>
      <c r="G52" s="7"/>
      <c r="H52" s="7"/>
      <c r="I52" s="78"/>
      <c r="J52" s="78"/>
      <c r="K52" s="7"/>
      <c r="L52" s="7"/>
      <c r="M52" s="7"/>
      <c r="N52" s="7"/>
      <c r="O52" s="78"/>
      <c r="P52" s="78"/>
      <c r="Q52" s="7"/>
      <c r="R52" s="7"/>
      <c r="S52" s="78"/>
      <c r="T52" s="82"/>
    </row>
    <row r="53" spans="1:20" x14ac:dyDescent="0.2">
      <c r="A53" s="11"/>
      <c r="B53" s="11"/>
      <c r="C53" s="7"/>
      <c r="D53" s="7"/>
      <c r="E53" s="78"/>
      <c r="F53" s="7"/>
      <c r="G53" s="7"/>
      <c r="H53" s="7"/>
      <c r="I53" s="78"/>
      <c r="J53" s="78"/>
      <c r="K53" s="7"/>
      <c r="L53" s="7"/>
      <c r="M53" s="7"/>
      <c r="N53" s="7"/>
      <c r="O53" s="78"/>
      <c r="P53" s="78"/>
      <c r="Q53" s="7"/>
      <c r="R53" s="7"/>
      <c r="S53" s="78"/>
      <c r="T53" s="82"/>
    </row>
    <row r="54" spans="1:20" x14ac:dyDescent="0.2">
      <c r="A54" s="11"/>
      <c r="B54" s="11"/>
      <c r="C54" s="7"/>
      <c r="D54" s="7"/>
      <c r="E54" s="78"/>
      <c r="F54" s="7"/>
      <c r="G54" s="7"/>
      <c r="H54" s="7"/>
      <c r="I54" s="78"/>
      <c r="J54" s="78"/>
      <c r="K54" s="7"/>
      <c r="L54" s="7"/>
      <c r="M54" s="7"/>
      <c r="N54" s="7"/>
      <c r="O54" s="78"/>
      <c r="P54" s="78"/>
      <c r="Q54" s="7"/>
      <c r="R54" s="7"/>
      <c r="S54" s="78"/>
      <c r="T54" s="82"/>
    </row>
    <row r="55" spans="1:20" x14ac:dyDescent="0.2">
      <c r="A55" s="11"/>
      <c r="B55" s="11"/>
      <c r="C55" s="7"/>
      <c r="D55" s="7"/>
      <c r="E55" s="78"/>
      <c r="F55" s="7"/>
      <c r="G55" s="7"/>
      <c r="H55" s="7"/>
      <c r="I55" s="78"/>
      <c r="J55" s="78"/>
      <c r="K55" s="7"/>
      <c r="L55" s="7"/>
      <c r="M55" s="7"/>
      <c r="N55" s="7"/>
      <c r="O55" s="78"/>
      <c r="P55" s="78"/>
      <c r="Q55" s="7"/>
      <c r="R55" s="7"/>
      <c r="S55" s="78"/>
      <c r="T55" s="82"/>
    </row>
    <row r="56" spans="1:20" s="11" customFormat="1" ht="11.25" x14ac:dyDescent="0.2">
      <c r="A56" s="74" t="s">
        <v>60</v>
      </c>
      <c r="B56" s="74"/>
      <c r="C56" s="75" t="s">
        <v>62</v>
      </c>
      <c r="D56" s="75"/>
      <c r="E56" s="75"/>
      <c r="F56" s="75"/>
      <c r="G56" s="75"/>
      <c r="H56" s="75"/>
      <c r="I56" s="75"/>
      <c r="J56" s="75"/>
      <c r="K56" s="75"/>
      <c r="L56" s="75"/>
      <c r="M56" s="75" t="s">
        <v>36</v>
      </c>
      <c r="N56" s="75"/>
      <c r="O56" s="75"/>
      <c r="P56" s="75"/>
      <c r="Q56" s="75"/>
      <c r="R56" s="75"/>
      <c r="S56" s="4"/>
      <c r="T56" s="83"/>
    </row>
    <row r="57" spans="1:20" s="11" customFormat="1" ht="11.25" x14ac:dyDescent="0.2">
      <c r="A57" s="74" t="s">
        <v>59</v>
      </c>
      <c r="B57" s="74"/>
      <c r="C57" s="75" t="s">
        <v>77</v>
      </c>
      <c r="D57" s="75"/>
      <c r="E57" s="75"/>
      <c r="F57" s="75"/>
      <c r="G57" s="75"/>
      <c r="H57" s="75"/>
      <c r="I57" s="75"/>
      <c r="J57" s="75"/>
      <c r="K57" s="75"/>
      <c r="L57" s="75"/>
      <c r="M57" s="75" t="s">
        <v>37</v>
      </c>
      <c r="N57" s="75"/>
      <c r="O57" s="75"/>
      <c r="P57" s="75"/>
      <c r="Q57" s="75"/>
      <c r="R57" s="75"/>
      <c r="S57" s="4"/>
      <c r="T57" s="83"/>
    </row>
    <row r="58" spans="1:20" s="11" customFormat="1" ht="11.25" x14ac:dyDescent="0.2">
      <c r="A58" s="74" t="s">
        <v>76</v>
      </c>
      <c r="B58" s="74"/>
      <c r="C58" s="75" t="s">
        <v>69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4"/>
      <c r="T58" s="83"/>
    </row>
    <row r="59" spans="1:20" s="11" customFormat="1" ht="11.25" x14ac:dyDescent="0.2">
      <c r="A59" s="74"/>
      <c r="B59" s="74"/>
      <c r="C59" s="75" t="s">
        <v>70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4"/>
      <c r="T59" s="83"/>
    </row>
    <row r="60" spans="1:20" s="41" customFormat="1" ht="10.5" customHeight="1" x14ac:dyDescent="0.2">
      <c r="A60" s="76" t="s">
        <v>44</v>
      </c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2"/>
      <c r="T60" s="81"/>
    </row>
    <row r="61" spans="1:20" s="41" customFormat="1" ht="11.25" x14ac:dyDescent="0.2">
      <c r="A61" s="76" t="s">
        <v>45</v>
      </c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2"/>
      <c r="T61" s="81"/>
    </row>
    <row r="62" spans="1:20" s="41" customFormat="1" ht="11.25" x14ac:dyDescent="0.2">
      <c r="A62" s="76"/>
      <c r="B62" s="76"/>
      <c r="C62" s="77"/>
      <c r="D62" s="77"/>
      <c r="E62" s="77"/>
      <c r="F62" s="77"/>
      <c r="G62" s="77"/>
      <c r="L62" s="77"/>
      <c r="M62" s="77"/>
      <c r="N62" s="77"/>
      <c r="O62" s="77"/>
      <c r="P62" s="77"/>
      <c r="Q62" s="77"/>
      <c r="R62" s="77"/>
      <c r="S62" s="2"/>
      <c r="T62" s="81"/>
    </row>
    <row r="63" spans="1:20" s="41" customFormat="1" ht="22.5" x14ac:dyDescent="0.55000000000000004">
      <c r="A63" s="76"/>
      <c r="B63" s="41" t="s">
        <v>117</v>
      </c>
      <c r="C63" s="65" t="s">
        <v>111</v>
      </c>
      <c r="D63" s="66">
        <v>6.28</v>
      </c>
      <c r="E63" s="77"/>
      <c r="F63" s="77"/>
      <c r="G63" s="77"/>
      <c r="H63" s="65" t="s">
        <v>113</v>
      </c>
      <c r="I63" s="69"/>
      <c r="J63" s="70"/>
      <c r="K63" s="66">
        <v>33.04</v>
      </c>
      <c r="L63" s="77"/>
      <c r="M63" s="77"/>
      <c r="N63" s="77"/>
      <c r="O63" s="77"/>
      <c r="P63" s="77"/>
      <c r="Q63" s="77"/>
      <c r="R63" s="77"/>
      <c r="S63" s="2"/>
      <c r="T63" s="81"/>
    </row>
    <row r="64" spans="1:20" s="41" customFormat="1" ht="18" x14ac:dyDescent="0.25">
      <c r="A64" s="76"/>
      <c r="B64" s="76"/>
      <c r="C64" s="103" t="s">
        <v>112</v>
      </c>
      <c r="D64" s="68"/>
      <c r="E64" s="77"/>
      <c r="F64" s="77"/>
      <c r="G64" s="77"/>
      <c r="H64" s="182" t="s">
        <v>112</v>
      </c>
      <c r="I64" s="182"/>
      <c r="J64" s="182"/>
      <c r="K64" s="71"/>
      <c r="L64" s="77"/>
      <c r="M64" s="77"/>
      <c r="N64" s="77"/>
      <c r="O64" s="77"/>
      <c r="P64" s="77"/>
      <c r="Q64" s="77"/>
      <c r="R64" s="77"/>
      <c r="S64" s="2"/>
      <c r="T64" s="81"/>
    </row>
    <row r="65" spans="1:43" s="41" customFormat="1" ht="11.25" x14ac:dyDescent="0.2">
      <c r="A65" s="76"/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2"/>
      <c r="T65" s="81"/>
    </row>
    <row r="66" spans="1:43" s="41" customFormat="1" ht="11.25" x14ac:dyDescent="0.2">
      <c r="A66" s="76"/>
      <c r="B66" s="76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2"/>
      <c r="T66" s="81"/>
    </row>
    <row r="67" spans="1:43" s="41" customFormat="1" ht="11.25" x14ac:dyDescent="0.2">
      <c r="A67" s="76"/>
      <c r="B67" s="76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2"/>
      <c r="T67" s="81"/>
    </row>
    <row r="68" spans="1:43" s="41" customFormat="1" ht="11.25" x14ac:dyDescent="0.2">
      <c r="A68" s="76"/>
      <c r="B68" s="76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2"/>
      <c r="T68" s="81"/>
    </row>
    <row r="69" spans="1:43" s="41" customFormat="1" ht="22.5" x14ac:dyDescent="0.55000000000000004">
      <c r="C69" s="65" t="s">
        <v>114</v>
      </c>
      <c r="D69" s="66">
        <f>(((G49+I49)/D49)*100)</f>
        <v>18.712073431874781</v>
      </c>
      <c r="F69" s="2"/>
      <c r="G69" s="2"/>
      <c r="H69" s="2"/>
      <c r="I69" s="2" t="s">
        <v>38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81"/>
    </row>
    <row r="70" spans="1:43" s="41" customFormat="1" ht="22.5" x14ac:dyDescent="0.55000000000000004">
      <c r="A70" s="11"/>
      <c r="B70" s="41" t="s">
        <v>118</v>
      </c>
      <c r="C70" s="103" t="s">
        <v>115</v>
      </c>
      <c r="D70" s="68"/>
      <c r="F70" s="2"/>
      <c r="G70" s="2"/>
      <c r="H70" s="65" t="s">
        <v>116</v>
      </c>
      <c r="I70" s="65"/>
      <c r="J70" s="69"/>
      <c r="K70" s="66">
        <f>(((E49+K49+M49+O49+Q49+S49)/D49)*100)</f>
        <v>42.482719182726335</v>
      </c>
      <c r="L70" s="165"/>
      <c r="M70" s="165"/>
      <c r="N70" s="166"/>
      <c r="O70" s="167"/>
      <c r="Q70" s="2" t="s">
        <v>84</v>
      </c>
      <c r="R70" s="2"/>
      <c r="S70" s="2"/>
      <c r="T70" s="81"/>
    </row>
    <row r="71" spans="1:43" s="41" customFormat="1" ht="18" x14ac:dyDescent="0.25">
      <c r="A71" s="57" t="s">
        <v>81</v>
      </c>
      <c r="C71" s="2"/>
      <c r="D71" s="2"/>
      <c r="E71" s="2"/>
      <c r="F71" s="2"/>
      <c r="G71" s="2"/>
      <c r="H71" s="182" t="s">
        <v>61</v>
      </c>
      <c r="I71" s="182"/>
      <c r="J71" s="182"/>
      <c r="K71" s="67"/>
      <c r="L71" s="168"/>
      <c r="M71" s="169"/>
      <c r="N71" s="170"/>
      <c r="O71" s="170"/>
      <c r="Q71" s="2"/>
      <c r="R71" s="2"/>
      <c r="S71" s="2"/>
      <c r="T71" s="81"/>
      <c r="AQ71" s="58"/>
    </row>
    <row r="72" spans="1:43" ht="18.75" thickBot="1" x14ac:dyDescent="0.3">
      <c r="A72" s="59"/>
      <c r="B72" s="13"/>
      <c r="C72" s="8"/>
      <c r="D72" s="8"/>
      <c r="E72" s="8"/>
      <c r="F72" s="8"/>
      <c r="G72" s="8"/>
      <c r="H72" s="8"/>
      <c r="I72" s="72"/>
      <c r="J72" s="72"/>
      <c r="K72" s="73"/>
      <c r="L72" s="73"/>
      <c r="M72" s="73"/>
      <c r="N72" s="73"/>
      <c r="O72" s="73"/>
      <c r="P72" s="73"/>
      <c r="Q72" s="8"/>
      <c r="R72" s="8"/>
      <c r="S72" s="8"/>
      <c r="T72" s="82"/>
      <c r="AQ72" s="60"/>
    </row>
    <row r="73" spans="1:43" s="62" customFormat="1" thickTop="1" x14ac:dyDescent="0.2">
      <c r="A73" s="61"/>
      <c r="C73" s="5"/>
      <c r="D73" s="5"/>
      <c r="E73" s="5"/>
      <c r="F73" s="5"/>
      <c r="G73" s="5"/>
      <c r="H73" s="5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84"/>
    </row>
    <row r="74" spans="1:43" s="11" customFormat="1" ht="11.25" x14ac:dyDescent="0.2">
      <c r="A74" s="11" t="s">
        <v>78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83"/>
      <c r="AQ74" s="63"/>
    </row>
    <row r="75" spans="1:43" x14ac:dyDescent="0.2">
      <c r="C75" s="7"/>
      <c r="D75" s="7"/>
      <c r="E75" s="7"/>
      <c r="F75" s="7"/>
      <c r="G75" s="7"/>
      <c r="H75" s="7"/>
      <c r="I75" s="64"/>
      <c r="J75" s="64"/>
      <c r="K75" s="7"/>
      <c r="L75" s="7"/>
      <c r="M75" s="7"/>
      <c r="N75" s="7"/>
      <c r="O75" s="7"/>
      <c r="P75" s="7"/>
      <c r="Q75" s="7"/>
      <c r="R75" s="7"/>
      <c r="S75" s="7"/>
      <c r="T75" s="82"/>
      <c r="AQ75" s="60"/>
    </row>
    <row r="76" spans="1:43" x14ac:dyDescent="0.2">
      <c r="C76" s="7"/>
      <c r="D76" s="7"/>
      <c r="E76" s="7"/>
      <c r="F76" s="7"/>
      <c r="G76" s="7"/>
      <c r="H76" s="7"/>
      <c r="I76" s="64"/>
      <c r="J76" s="64"/>
      <c r="K76" s="7"/>
      <c r="L76" s="7"/>
      <c r="M76" s="7"/>
      <c r="N76" s="7"/>
      <c r="O76" s="7"/>
      <c r="P76" s="7"/>
      <c r="Q76" s="7"/>
      <c r="R76" s="7"/>
      <c r="S76" s="7"/>
      <c r="T76" s="82"/>
      <c r="AQ76" s="60"/>
    </row>
    <row r="77" spans="1:43" x14ac:dyDescent="0.2">
      <c r="C77" s="7"/>
      <c r="D77" s="7"/>
      <c r="E77" s="7"/>
      <c r="F77" s="7"/>
      <c r="G77" s="7"/>
      <c r="H77" s="7"/>
      <c r="I77" s="64"/>
      <c r="J77" s="64"/>
      <c r="K77" s="7"/>
      <c r="L77" s="7"/>
      <c r="M77" s="7"/>
      <c r="N77" s="7"/>
      <c r="O77" s="7"/>
      <c r="P77" s="7"/>
      <c r="Q77" s="7"/>
      <c r="R77" s="7"/>
      <c r="S77" s="7"/>
      <c r="T77" s="82"/>
      <c r="AQ77" s="60"/>
    </row>
    <row r="78" spans="1:43" x14ac:dyDescent="0.2">
      <c r="C78" s="7"/>
      <c r="D78" s="7"/>
      <c r="E78" s="7"/>
      <c r="F78" s="7"/>
      <c r="G78" s="7"/>
      <c r="H78" s="7"/>
      <c r="I78" s="64"/>
      <c r="J78" s="64"/>
      <c r="K78" s="7"/>
      <c r="L78" s="7"/>
      <c r="M78" s="7"/>
      <c r="N78" s="7"/>
      <c r="O78" s="7"/>
      <c r="P78" s="7"/>
      <c r="Q78" s="7"/>
      <c r="R78" s="7"/>
      <c r="S78" s="7"/>
      <c r="T78" s="82"/>
      <c r="AQ78" s="60"/>
    </row>
    <row r="79" spans="1:43" x14ac:dyDescent="0.2">
      <c r="C79" s="7"/>
      <c r="D79" s="7"/>
      <c r="E79" s="7"/>
      <c r="F79" s="7"/>
      <c r="G79" s="7"/>
      <c r="H79" s="7"/>
      <c r="I79" s="64"/>
      <c r="J79" s="64"/>
      <c r="K79" s="7"/>
      <c r="L79" s="7"/>
      <c r="M79" s="7"/>
      <c r="N79" s="7"/>
      <c r="O79" s="7"/>
      <c r="P79" s="7"/>
      <c r="Q79" s="7"/>
      <c r="R79" s="7"/>
      <c r="S79" s="7"/>
      <c r="T79" s="82"/>
      <c r="AQ79" s="60"/>
    </row>
    <row r="80" spans="1:43" x14ac:dyDescent="0.2">
      <c r="C80" s="7"/>
      <c r="D80" s="7"/>
      <c r="E80" s="7"/>
      <c r="F80" s="7"/>
      <c r="G80" s="7"/>
      <c r="H80" s="7"/>
      <c r="I80" s="64"/>
      <c r="J80" s="64"/>
      <c r="K80" s="7"/>
      <c r="L80" s="7"/>
      <c r="M80" s="7"/>
      <c r="N80" s="7"/>
      <c r="O80" s="7"/>
      <c r="P80" s="7"/>
      <c r="Q80" s="7"/>
      <c r="R80" s="7"/>
      <c r="S80" s="7"/>
      <c r="T80" s="82"/>
      <c r="AQ80" s="60"/>
    </row>
    <row r="81" spans="3:20" x14ac:dyDescent="0.2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82"/>
    </row>
    <row r="82" spans="3:20" x14ac:dyDescent="0.2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82"/>
    </row>
    <row r="83" spans="3:20" x14ac:dyDescent="0.2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82"/>
    </row>
    <row r="84" spans="3:20" x14ac:dyDescent="0.2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82"/>
    </row>
    <row r="85" spans="3:20" x14ac:dyDescent="0.2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82"/>
    </row>
    <row r="86" spans="3:20" x14ac:dyDescent="0.2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82"/>
    </row>
    <row r="87" spans="3:20" x14ac:dyDescent="0.2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82"/>
    </row>
    <row r="88" spans="3:20" x14ac:dyDescent="0.2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82"/>
    </row>
    <row r="89" spans="3:20" x14ac:dyDescent="0.2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82"/>
    </row>
    <row r="90" spans="3:20" x14ac:dyDescent="0.2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82"/>
    </row>
    <row r="91" spans="3:20" x14ac:dyDescent="0.2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82"/>
    </row>
  </sheetData>
  <mergeCells count="6">
    <mergeCell ref="A1:U7"/>
    <mergeCell ref="J16:R16"/>
    <mergeCell ref="F15:H15"/>
    <mergeCell ref="F16:H16"/>
    <mergeCell ref="H71:J71"/>
    <mergeCell ref="H64:J64"/>
  </mergeCells>
  <printOptions horizontalCentered="1" verticalCentered="1"/>
  <pageMargins left="0.15748031496062992" right="0.15748031496062992" top="0.47244094488188981" bottom="0.15748031496062992" header="0.47244094488188981" footer="0.15748031496062992"/>
  <pageSetup scale="33" orientation="landscape" r:id="rId1"/>
  <headerFooter alignWithMargins="0">
    <oddHeader>&amp;CANEXO 5.18.a ADQUISICIONES ART 42 LAASSP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Comparativo 2020 y 2021</vt:lpstr>
      <vt:lpstr>'Comparativo 2020 y 2021'!Área_de_impresión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cp:lastModifiedBy>Claudia</cp:lastModifiedBy>
  <cp:lastPrinted>2016-08-01T20:28:53Z</cp:lastPrinted>
  <dcterms:created xsi:type="dcterms:W3CDTF">1998-08-27T18:28:36Z</dcterms:created>
  <dcterms:modified xsi:type="dcterms:W3CDTF">2021-07-29T15:36:10Z</dcterms:modified>
</cp:coreProperties>
</file>